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320" yWindow="315" windowWidth="11730" windowHeight="1012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_FilterDatabase" localSheetId="0" hidden="1">Лист1!$A$22:$L$25</definedName>
    <definedName name="_xlnm._FilterDatabase" localSheetId="1" hidden="1">Лист2!$A$6:$H$36</definedName>
    <definedName name="_xlnm._FilterDatabase" localSheetId="4" hidden="1">Лист5!$B$15:$J$17</definedName>
  </definedNames>
  <calcPr calcId="125725"/>
</workbook>
</file>

<file path=xl/calcChain.xml><?xml version="1.0" encoding="utf-8"?>
<calcChain xmlns="http://schemas.openxmlformats.org/spreadsheetml/2006/main">
  <c r="V17" i="6"/>
  <c r="D34" i="2"/>
  <c r="C34"/>
  <c r="T17" i="6"/>
  <c r="N17"/>
  <c r="D35" i="2" l="1"/>
  <c r="I17" i="5"/>
  <c r="I23" s="1"/>
  <c r="H17"/>
  <c r="H23" s="1"/>
  <c r="J17"/>
  <c r="C35" i="2"/>
  <c r="D22"/>
  <c r="C22"/>
  <c r="D12"/>
  <c r="C12"/>
  <c r="F88" i="1"/>
  <c r="G88"/>
  <c r="H88"/>
  <c r="E88"/>
  <c r="F86"/>
  <c r="E87"/>
  <c r="H86"/>
  <c r="E86"/>
  <c r="D36" i="2" l="1"/>
  <c r="C36"/>
  <c r="F33" i="1"/>
  <c r="G33"/>
  <c r="H33"/>
  <c r="E33"/>
  <c r="F28"/>
  <c r="G28"/>
  <c r="H28"/>
  <c r="H87" s="1"/>
  <c r="E28"/>
  <c r="J17" i="6" l="1"/>
  <c r="E25" i="1"/>
  <c r="F25"/>
  <c r="F87" s="1"/>
  <c r="G25"/>
  <c r="H25"/>
  <c r="H20"/>
  <c r="G20"/>
  <c r="F20"/>
  <c r="G87" l="1"/>
</calcChain>
</file>

<file path=xl/sharedStrings.xml><?xml version="1.0" encoding="utf-8"?>
<sst xmlns="http://schemas.openxmlformats.org/spreadsheetml/2006/main" count="749" uniqueCount="327">
  <si>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</si>
  <si>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</si>
  <si>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</si>
  <si>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</si>
  <si>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</si>
  <si>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</si>
  <si>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</si>
  <si>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</si>
  <si>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</si>
  <si>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</si>
  <si>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</si>
  <si>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</si>
  <si>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</si>
  <si>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</si>
  <si>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</si>
  <si>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</si>
  <si>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</si>
  <si>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</si>
  <si>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</si>
  <si>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</si>
  <si>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</si>
  <si>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</si>
  <si>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</si>
  <si>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</si>
  <si>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</si>
  <si>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</si>
  <si>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</si>
  <si>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</si>
  <si>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</si>
  <si>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</si>
  <si>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</si>
  <si>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</si>
  <si>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</si>
  <si>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</si>
  <si>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</si>
  <si>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</si>
  <si>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</si>
  <si>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</si>
  <si>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</si>
  <si>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</si>
  <si>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</si>
  <si>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</si>
  <si>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</si>
  <si>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</si>
  <si>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</si>
  <si>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</si>
  <si>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</si>
  <si>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</si>
  <si>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</si>
  <si>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</si>
  <si>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</si>
  <si>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</si>
  <si>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</si>
  <si>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</si>
  <si>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</si>
  <si>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</si>
  <si>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</si>
  <si>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</si>
  <si>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</si>
  <si>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</si>
  <si>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</si>
  <si>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</si>
  <si>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</si>
  <si>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</si>
  <si>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</si>
  <si>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</si>
  <si>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</si>
  <si>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</si>
  <si>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</si>
  <si>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</si>
  <si>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 xml:space="preserve">Балансовая стоимость основных средств (фондов)руб.  </t>
  </si>
  <si>
    <t xml:space="preserve">Остаточная стоимость основных средств (фондов) руб.  </t>
  </si>
  <si>
    <t xml:space="preserve">Размер уставного фонда (для муниципаль-ных унитар-ных пред-приятий) руб. </t>
  </si>
  <si>
    <t>1.</t>
  </si>
  <si>
    <t>Памятник  землякам ,не вернувшихся с фронтов ВОВ</t>
  </si>
  <si>
    <t>с. Анновка</t>
  </si>
  <si>
    <t>31:09:2404001:568</t>
  </si>
  <si>
    <t>18.08.2012г.</t>
  </si>
  <si>
    <t>Акт приема- передачи имущества муниципальной собственности Корочанского района от 17.12.2021г.</t>
  </si>
  <si>
    <t>Казна</t>
  </si>
  <si>
    <t>Объект  культурного наследия. Реестр в соответствии с постановлением главы администрации Белгородской области от 12.05.1997г.№229</t>
  </si>
  <si>
    <t>2.</t>
  </si>
  <si>
    <t>Братская могила 17 советских воинов, погибших в боях с фашистами захватчиками в центре с. Мальцевка</t>
  </si>
  <si>
    <t>с. Мальцевка</t>
  </si>
  <si>
    <t>31:09:2403002:246</t>
  </si>
  <si>
    <t>Объект  культурного наследия. Реестр в соответствии с постановлением главы администрации Белгородской области от 12.05.1997г.№230</t>
  </si>
  <si>
    <t>Водозаборная скважина</t>
  </si>
  <si>
    <t>с.Анновка</t>
  </si>
  <si>
    <t>31:09:2404001:587</t>
  </si>
  <si>
    <t>30.12.2020г.</t>
  </si>
  <si>
    <t>Распоряжение администрации Анновского сельского поселения</t>
  </si>
  <si>
    <t>Административное здание</t>
  </si>
  <si>
    <t>Здание дома культуры</t>
  </si>
  <si>
    <t>3.</t>
  </si>
  <si>
    <t>с.Анновка ул. Центральная дом 9</t>
  </si>
  <si>
    <t>31:09:2404001:131</t>
  </si>
  <si>
    <t>с. Мальцевка ул. Центральная дом 14</t>
  </si>
  <si>
    <t>31:09:2404004:110</t>
  </si>
  <si>
    <t>13.12.2007г.</t>
  </si>
  <si>
    <t>Решение муниципального совета муниципального района "Корочанский район" №Р/419-45-1 от 25.04.2012г.</t>
  </si>
  <si>
    <t>Договор безвозмездного пользования</t>
  </si>
  <si>
    <t>Постановление главы Корочанского района от 21.10.2002г.№650</t>
  </si>
  <si>
    <t>20.12.2007г.</t>
  </si>
  <si>
    <t>31:09:2403002:230</t>
  </si>
  <si>
    <t>Автомобильная дорога</t>
  </si>
  <si>
    <t>03.20.2014г.</t>
  </si>
  <si>
    <t xml:space="preserve">Акт приема- передачи имущества муниципальной собственности Корочанского района  </t>
  </si>
  <si>
    <t>Жилой дом</t>
  </si>
  <si>
    <t>с. Павловка ул. Спецовка дом1</t>
  </si>
  <si>
    <t>с.Анновка ул. Центральная дом 96</t>
  </si>
  <si>
    <t>с.Татьяновка ул. Татьяновская д 83</t>
  </si>
  <si>
    <t>31:09:2402002:72</t>
  </si>
  <si>
    <t>31:09:2404001:384</t>
  </si>
  <si>
    <t xml:space="preserve">30.12.2020г. </t>
  </si>
  <si>
    <t>31:09:2405001:209</t>
  </si>
  <si>
    <t>Земельный участок под зданием Дк с Анновка</t>
  </si>
  <si>
    <t>земли населенных пунктов</t>
  </si>
  <si>
    <t>13.12.2012г.</t>
  </si>
  <si>
    <t>Земельный участок под зданием Дк с.Мальцевка</t>
  </si>
  <si>
    <t>с.Мальцевка</t>
  </si>
  <si>
    <t>31:09:2404004:24</t>
  </si>
  <si>
    <t>31:09:2403004:13</t>
  </si>
  <si>
    <t>04.08.2014г.</t>
  </si>
  <si>
    <t>ФЗ "О государственной регистрации прав на недвижимое имущество и сделок с ним" и признании утратившим силу отдельных положений законодательных актов №53-ФЗ от 17.04.2006г.</t>
  </si>
  <si>
    <t>Земельный участок под зданием администраци с.Анновканновка</t>
  </si>
  <si>
    <t>31:09:2404004:39</t>
  </si>
  <si>
    <t>06.02.2014г.</t>
  </si>
  <si>
    <t>Земли населенных пунктов для размещения объектов торговли</t>
  </si>
  <si>
    <t>с.Павловка ул.Павловская д4</t>
  </si>
  <si>
    <t>31:09:2402004:2</t>
  </si>
  <si>
    <t>Земли сельскохозяйственного производства</t>
  </si>
  <si>
    <t>СПК "Искра"</t>
  </si>
  <si>
    <t>31:09:0000000:31</t>
  </si>
  <si>
    <t>Земли населенных пунктов ЛПХ</t>
  </si>
  <si>
    <t>с. Павловка ул. Павловская</t>
  </si>
  <si>
    <t>4.</t>
  </si>
  <si>
    <t>5.</t>
  </si>
  <si>
    <t>6.</t>
  </si>
  <si>
    <t>7.</t>
  </si>
  <si>
    <t>с. Павловка ул.Спецовка д1</t>
  </si>
  <si>
    <t>Земли населенных пунктов для размещения кладбищ</t>
  </si>
  <si>
    <t xml:space="preserve">с. Павловка </t>
  </si>
  <si>
    <t>8.</t>
  </si>
  <si>
    <t>9.</t>
  </si>
  <si>
    <t>10.</t>
  </si>
  <si>
    <t>11.</t>
  </si>
  <si>
    <t>12.</t>
  </si>
  <si>
    <t xml:space="preserve">с. Павловка ул.Спецовка </t>
  </si>
  <si>
    <t>с.Мальцевка ул. Центральная</t>
  </si>
  <si>
    <t>31:09:2403002:236</t>
  </si>
  <si>
    <t>31:09:2403001:79</t>
  </si>
  <si>
    <t>31:09:2402001:8</t>
  </si>
  <si>
    <t>31:09:2402002:12</t>
  </si>
  <si>
    <t>31:09:2402002:84</t>
  </si>
  <si>
    <t>31:09:2402003:29</t>
  </si>
  <si>
    <t>31:09:2402004:9</t>
  </si>
  <si>
    <t xml:space="preserve">с. Павловка ул.Павловская </t>
  </si>
  <si>
    <t>13.</t>
  </si>
  <si>
    <t>14.</t>
  </si>
  <si>
    <t>15.</t>
  </si>
  <si>
    <t>с.Мальцевка ул Махновщина</t>
  </si>
  <si>
    <t>31:09:2403002:31</t>
  </si>
  <si>
    <t>31:09:2403002:44</t>
  </si>
  <si>
    <t>16.</t>
  </si>
  <si>
    <t>17.</t>
  </si>
  <si>
    <t>18.</t>
  </si>
  <si>
    <t>19.</t>
  </si>
  <si>
    <t>20.</t>
  </si>
  <si>
    <t>31:09:2403004:54</t>
  </si>
  <si>
    <t>с.Мальцевка ул Центральная</t>
  </si>
  <si>
    <t>31:09:2403004:62</t>
  </si>
  <si>
    <t>Земли населенных пунктов для размещения объектов историко-культурного назначения</t>
  </si>
  <si>
    <t>31:09:2403004:66</t>
  </si>
  <si>
    <t>31:09:2403005:58</t>
  </si>
  <si>
    <t>Земельный участок представление коммунальных услуг,для с/х</t>
  </si>
  <si>
    <t>Земли населенных пунктов для сельскохозяйственного использования</t>
  </si>
  <si>
    <t>31:09:2404001:59</t>
  </si>
  <si>
    <t>31:09:2404001:593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</si>
  <si>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</si>
  <si>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</si>
  <si>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</si>
  <si>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</si>
  <si>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</si>
  <si>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</si>
  <si>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</si>
  <si>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</si>
  <si>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</si>
  <si>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</si>
  <si>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31:09:2404002:39</t>
  </si>
  <si>
    <t>31:09:2404002:41</t>
  </si>
  <si>
    <t>с.Анновка ул. Центральная</t>
  </si>
  <si>
    <t>31:09:2404002:64</t>
  </si>
  <si>
    <t>31:09:2404002:92</t>
  </si>
  <si>
    <t>31:09:2404003:135</t>
  </si>
  <si>
    <t>31:09:2404003:193</t>
  </si>
  <si>
    <t>Земли населенных пунктов размещение кладбищ</t>
  </si>
  <si>
    <t>с.Анновка кладбище</t>
  </si>
  <si>
    <t>31:09:2404003:203</t>
  </si>
  <si>
    <t>Земли населенных пунктов для размещения объектов физической культуры и спорта</t>
  </si>
  <si>
    <t>31:09:2404004:140</t>
  </si>
  <si>
    <t>Земли населенных пунктов участки занятые парками аллеями</t>
  </si>
  <si>
    <t>с. Анновка ул.Центральная</t>
  </si>
  <si>
    <t>31:09:2404004:141</t>
  </si>
  <si>
    <t>31:09:2404004:146</t>
  </si>
  <si>
    <t>31:09:2404005:113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</si>
  <si>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</si>
  <si>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</si>
  <si>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</si>
  <si>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</si>
  <si>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</si>
  <si>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</si>
  <si>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</si>
  <si>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</si>
  <si>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</si>
  <si>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</si>
  <si>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31:09:2404005:114</t>
  </si>
  <si>
    <t>31:09:2404004:83</t>
  </si>
  <si>
    <t>Земли населенных пунктов для размещения историко-культурного назначения</t>
  </si>
  <si>
    <t>с. Анновка ул. Центральная</t>
  </si>
  <si>
    <t>с. Анновка ул.Новый путь</t>
  </si>
  <si>
    <t>31:09:2404005:136</t>
  </si>
  <si>
    <t>31:09:2404005:166</t>
  </si>
  <si>
    <t>с.Татьяновка ул. Кладбище</t>
  </si>
  <si>
    <t>31:09:2405001:189</t>
  </si>
  <si>
    <t>31:09:2405001:36</t>
  </si>
  <si>
    <t>с.Татьяновка</t>
  </si>
  <si>
    <t>31:09:2405001:94</t>
  </si>
  <si>
    <t>с.Прицепиловка</t>
  </si>
  <si>
    <t>31:09:2407002:49</t>
  </si>
  <si>
    <t>31:09:2407001:24</t>
  </si>
  <si>
    <t>с.Прицепиловка ул. Прицепиловская</t>
  </si>
  <si>
    <t>41.</t>
  </si>
  <si>
    <t>42.</t>
  </si>
  <si>
    <t>43.</t>
  </si>
  <si>
    <t>44.</t>
  </si>
  <si>
    <t>45.</t>
  </si>
  <si>
    <t>46.</t>
  </si>
  <si>
    <t>31:09:2407003:43</t>
  </si>
  <si>
    <t>31:09:2407003:50</t>
  </si>
  <si>
    <t>Земельные участки общего пользования</t>
  </si>
  <si>
    <t>31:09:2404001:800</t>
  </si>
  <si>
    <t>02.02.2021г.</t>
  </si>
  <si>
    <t>31:09:0000000:1566</t>
  </si>
  <si>
    <t>10.12.2021г.</t>
  </si>
  <si>
    <t>31:09:0000000:1684</t>
  </si>
  <si>
    <t>Коммунальное обслуживание</t>
  </si>
  <si>
    <t xml:space="preserve">с.Павловка </t>
  </si>
  <si>
    <t>31:09:2402001:130</t>
  </si>
  <si>
    <t>31:09:2403005:183</t>
  </si>
  <si>
    <t>31:09:2403006:34</t>
  </si>
  <si>
    <t>47.</t>
  </si>
  <si>
    <t>48.</t>
  </si>
  <si>
    <t>49.</t>
  </si>
  <si>
    <t>50.</t>
  </si>
  <si>
    <t>с. Мальцевка ул.Садовая</t>
  </si>
  <si>
    <t>31:09:2403006:35</t>
  </si>
  <si>
    <t>31:09:2405001:436</t>
  </si>
  <si>
    <t>Автомобиль ВАЗ-21074</t>
  </si>
  <si>
    <t>23.07.2009г.</t>
  </si>
  <si>
    <t>Администрация Анновского сельского ппоселения</t>
  </si>
  <si>
    <t>Автомобиль Chevrolet Niva</t>
  </si>
  <si>
    <t>04.07.2016г.</t>
  </si>
  <si>
    <t>Муниципальный контракт№1 от 23.07.2009г.</t>
  </si>
  <si>
    <t>договор купли-продажи</t>
  </si>
  <si>
    <t>трактор МТЗ-82 колесный</t>
  </si>
  <si>
    <t>Железобетонное ограждение кладбища с.Анновка</t>
  </si>
  <si>
    <t>30.12.2013г.</t>
  </si>
  <si>
    <t>Администрация Анновского сельского поселения</t>
  </si>
  <si>
    <t>Железобетонное ограждение кладбища с. Мальцевка</t>
  </si>
  <si>
    <t>Оборудование в парке "Семейный"</t>
  </si>
  <si>
    <t>31.12.2010г.</t>
  </si>
  <si>
    <t>Декоративный пешеходный мостик</t>
  </si>
  <si>
    <t>24.09.2021г.</t>
  </si>
  <si>
    <t>Навес над родником</t>
  </si>
  <si>
    <t>Лестница с перилами</t>
  </si>
  <si>
    <t>24.10.2021гг.</t>
  </si>
  <si>
    <t>Линия наружного освещения с.Мальцевка ул. Центральная</t>
  </si>
  <si>
    <t>А-415 разбрасыватель песка тракторный</t>
  </si>
  <si>
    <t>Косилка роторная навесная</t>
  </si>
  <si>
    <t>04.08.2008г.</t>
  </si>
  <si>
    <t>Железобетонное ограждение кладбища с. Татьяновка</t>
  </si>
  <si>
    <t>Распоряжение администрация Анновского сельского поселения</t>
  </si>
  <si>
    <t>Железобетонное ограждение кладбища с. Павловка</t>
  </si>
  <si>
    <t>Ступени,поручени и парапета к мостику</t>
  </si>
  <si>
    <t>Входная арка</t>
  </si>
  <si>
    <t>Одежда сцены (занавес)</t>
  </si>
  <si>
    <t>01.01.2009г.</t>
  </si>
  <si>
    <t>АРЗ (арлекин)</t>
  </si>
  <si>
    <t>Барьер ограждение</t>
  </si>
  <si>
    <t>Класс хореографии</t>
  </si>
  <si>
    <t>Мотоблок "Агро"</t>
  </si>
  <si>
    <t>Прочее иноее имущество</t>
  </si>
  <si>
    <t>Земское собрание Анновского сельского поселения</t>
  </si>
  <si>
    <t>с.Анновка ул. Центральная 9</t>
  </si>
  <si>
    <t>1063120003088 от 23.01.2006г.</t>
  </si>
  <si>
    <t>1063120005178 от 23.01.2006г.</t>
  </si>
  <si>
    <t>Решение Земского собрания Анновского сельского поселения от 19 июля 2007г.№ 28</t>
  </si>
  <si>
    <t>Форма №4 к реестру для поселений</t>
  </si>
  <si>
    <t>Форма 5</t>
  </si>
  <si>
    <t>СВОДНЫЙ РЕЕСТР МУНИЦИПАЛЬНОГО ИМУЩЕСТВА (акций, долей хозяйственных обществ),</t>
  </si>
  <si>
    <r>
      <t>являющегося собственностью (</t>
    </r>
    <r>
      <rPr>
        <b/>
        <i/>
        <sz val="14"/>
        <rFont val="Times New Roman"/>
        <family val="1"/>
        <charset val="204"/>
      </rPr>
      <t>Анновского сельского поселения</t>
    </r>
    <r>
      <rPr>
        <b/>
        <sz val="14"/>
        <rFont val="Times New Roman"/>
        <family val="1"/>
        <charset val="204"/>
      </rPr>
      <t xml:space="preserve">) </t>
    </r>
    <r>
      <rPr>
        <b/>
        <i/>
        <sz val="14"/>
        <rFont val="Times New Roman"/>
        <family val="1"/>
        <charset val="204"/>
      </rPr>
      <t>Корочанского района</t>
    </r>
  </si>
  <si>
    <t xml:space="preserve">Наименование муниципального образования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</si>
  <si>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</si>
  <si>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</si>
  <si>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</si>
  <si>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</si>
  <si>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</si>
  <si>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</si>
  <si>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</si>
  <si>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</si>
  <si>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</si>
  <si>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</si>
  <si>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</si>
  <si>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</si>
  <si>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</si>
  <si>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</si>
  <si>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</si>
  <si>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</si>
  <si>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</si>
  <si>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</si>
  <si>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</si>
  <si>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по состоянию на 01.01.2022 года</t>
  </si>
  <si>
    <t>Договор купли-продажи BLG-022695 jn 31/03/2021u/</t>
  </si>
  <si>
    <t xml:space="preserve"> решением  земского собрания Анновского сельского поселения</t>
  </si>
  <si>
    <t>от "  15 "  февраля 2022 г. № 184</t>
  </si>
  <si>
    <t>по состоянию на 1 января 2022 года</t>
  </si>
  <si>
    <t xml:space="preserve">РЕЕСТР МУНИЦИПАЛЬНОГО ИМУЩЕСТВА  АННОВСКОГО СЕЛЬСКОГО ПОСЕЛЕНИЯ  </t>
  </si>
</sst>
</file>

<file path=xl/styles.xml><?xml version="1.0" encoding="utf-8"?>
<styleSheet xmlns="http://schemas.openxmlformats.org/spreadsheetml/2006/main">
  <numFmts count="5">
    <numFmt numFmtId="164" formatCode="#,##0.00_р_."/>
    <numFmt numFmtId="165" formatCode="0.0"/>
    <numFmt numFmtId="166" formatCode="000000"/>
    <numFmt numFmtId="167" formatCode="#,##0.00\ _₽"/>
    <numFmt numFmtId="168" formatCode="#,##0.0"/>
  </numFmts>
  <fonts count="39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0"/>
      <color rgb="FFFF0000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6" fillId="0" borderId="0" xfId="0" applyFont="1" applyFill="1"/>
    <xf numFmtId="166" fontId="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/>
    <xf numFmtId="0" fontId="16" fillId="0" borderId="10" xfId="0" applyFont="1" applyFill="1" applyBorder="1"/>
    <xf numFmtId="0" fontId="16" fillId="0" borderId="16" xfId="0" applyFont="1" applyFill="1" applyBorder="1"/>
    <xf numFmtId="49" fontId="16" fillId="0" borderId="4" xfId="0" applyNumberFormat="1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33" fillId="0" borderId="0" xfId="0" applyFont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vertical="top" wrapText="1"/>
    </xf>
    <xf numFmtId="3" fontId="36" fillId="0" borderId="3" xfId="0" applyNumberFormat="1" applyFont="1" applyFill="1" applyBorder="1" applyAlignment="1">
      <alignment horizontal="center" vertical="top" wrapText="1"/>
    </xf>
    <xf numFmtId="168" fontId="36" fillId="0" borderId="3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35" fillId="0" borderId="3" xfId="0" applyFont="1" applyBorder="1" applyAlignment="1">
      <alignment vertical="top" wrapText="1"/>
    </xf>
    <xf numFmtId="3" fontId="37" fillId="0" borderId="3" xfId="0" applyNumberFormat="1" applyFont="1" applyBorder="1" applyAlignment="1">
      <alignment horizontal="center" vertical="top" wrapText="1"/>
    </xf>
    <xf numFmtId="0" fontId="38" fillId="0" borderId="0" xfId="0" applyFont="1"/>
    <xf numFmtId="0" fontId="0" fillId="0" borderId="0" xfId="0" applyFont="1"/>
    <xf numFmtId="3" fontId="38" fillId="0" borderId="0" xfId="0" applyNumberFormat="1" applyFont="1"/>
    <xf numFmtId="168" fontId="36" fillId="0" borderId="0" xfId="0" applyNumberFormat="1" applyFont="1"/>
    <xf numFmtId="165" fontId="3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/>
    <xf numFmtId="0" fontId="0" fillId="0" borderId="0" xfId="0" applyFont="1" applyFill="1"/>
    <xf numFmtId="168" fontId="36" fillId="0" borderId="0" xfId="0" applyNumberFormat="1" applyFont="1" applyFill="1"/>
    <xf numFmtId="0" fontId="7" fillId="0" borderId="0" xfId="0" applyFont="1" applyFill="1"/>
    <xf numFmtId="3" fontId="36" fillId="0" borderId="3" xfId="0" applyNumberFormat="1" applyFont="1" applyBorder="1" applyAlignment="1">
      <alignment horizontal="center" vertical="top" wrapText="1"/>
    </xf>
    <xf numFmtId="4" fontId="36" fillId="0" borderId="3" xfId="0" applyNumberFormat="1" applyFont="1" applyBorder="1" applyAlignment="1">
      <alignment horizontal="center" vertical="top" wrapText="1"/>
    </xf>
    <xf numFmtId="3" fontId="35" fillId="0" borderId="3" xfId="0" applyNumberFormat="1" applyFont="1" applyFill="1" applyBorder="1" applyAlignment="1">
      <alignment horizontal="center" vertical="top" wrapText="1"/>
    </xf>
    <xf numFmtId="3" fontId="35" fillId="0" borderId="3" xfId="0" applyNumberFormat="1" applyFont="1" applyBorder="1" applyAlignment="1">
      <alignment horizontal="center" vertical="top" wrapText="1"/>
    </xf>
    <xf numFmtId="4" fontId="35" fillId="0" borderId="3" xfId="0" applyNumberFormat="1" applyFont="1" applyBorder="1" applyAlignment="1">
      <alignment horizontal="center" vertical="top" wrapText="1"/>
    </xf>
    <xf numFmtId="4" fontId="35" fillId="0" borderId="3" xfId="0" applyNumberFormat="1" applyFont="1" applyFill="1" applyBorder="1" applyAlignment="1">
      <alignment horizontal="center" vertical="top" wrapText="1"/>
    </xf>
    <xf numFmtId="2" fontId="38" fillId="0" borderId="0" xfId="0" applyNumberFormat="1" applyFont="1"/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right" vertical="center" wrapText="1"/>
    </xf>
    <xf numFmtId="2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4" fontId="27" fillId="2" borderId="3" xfId="0" applyNumberFormat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/>
    </xf>
    <xf numFmtId="164" fontId="8" fillId="2" borderId="3" xfId="0" applyNumberFormat="1" applyFont="1" applyFill="1" applyBorder="1" applyAlignment="1">
      <alignment horizontal="right" vertical="center"/>
    </xf>
    <xf numFmtId="167" fontId="31" fillId="2" borderId="3" xfId="0" applyNumberFormat="1" applyFont="1" applyFill="1" applyBorder="1" applyAlignment="1">
      <alignment vertical="center"/>
    </xf>
    <xf numFmtId="164" fontId="31" fillId="2" borderId="3" xfId="0" applyNumberFormat="1" applyFont="1" applyFill="1" applyBorder="1" applyAlignment="1">
      <alignment horizontal="right" vertical="center"/>
    </xf>
    <xf numFmtId="4" fontId="27" fillId="2" borderId="3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0" applyNumberFormat="1" applyFont="1" applyFill="1" applyAlignment="1">
      <alignment horizontal="right" vertical="center"/>
    </xf>
    <xf numFmtId="164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8" fillId="2" borderId="0" xfId="0" applyNumberFormat="1" applyFont="1" applyFill="1" applyAlignment="1">
      <alignment vertical="center"/>
    </xf>
    <xf numFmtId="164" fontId="18" fillId="2" borderId="0" xfId="0" applyNumberFormat="1" applyFont="1" applyFill="1" applyAlignment="1">
      <alignment horizontal="right" vertical="center"/>
    </xf>
    <xf numFmtId="4" fontId="7" fillId="0" borderId="0" xfId="0" applyNumberFormat="1" applyFont="1"/>
    <xf numFmtId="2" fontId="38" fillId="0" borderId="0" xfId="0" applyNumberFormat="1" applyFont="1" applyFill="1"/>
    <xf numFmtId="4" fontId="36" fillId="0" borderId="0" xfId="0" applyNumberFormat="1" applyFont="1"/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0" fontId="21" fillId="2" borderId="0" xfId="0" applyFont="1" applyFill="1"/>
    <xf numFmtId="0" fontId="19" fillId="2" borderId="0" xfId="0" applyFont="1" applyFill="1" applyAlignment="1">
      <alignment horizontal="center" vertical="top"/>
    </xf>
    <xf numFmtId="0" fontId="28" fillId="2" borderId="0" xfId="0" applyFont="1" applyFill="1"/>
    <xf numFmtId="0" fontId="21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2" fontId="4" fillId="2" borderId="0" xfId="0" applyNumberFormat="1" applyFont="1" applyFill="1"/>
    <xf numFmtId="2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/>
    <xf numFmtId="0" fontId="5" fillId="2" borderId="3" xfId="0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11" fillId="2" borderId="0" xfId="0" applyFont="1" applyFill="1" applyAlignment="1">
      <alignment vertical="center" wrapText="1"/>
    </xf>
    <xf numFmtId="4" fontId="21" fillId="2" borderId="0" xfId="0" applyNumberFormat="1" applyFont="1" applyFill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4" fillId="2" borderId="0" xfId="0" applyFont="1" applyFill="1" applyBorder="1"/>
    <xf numFmtId="14" fontId="24" fillId="2" borderId="3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/>
    </xf>
    <xf numFmtId="164" fontId="4" fillId="2" borderId="0" xfId="0" applyNumberFormat="1" applyFont="1" applyFill="1" applyBorder="1"/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4" fontId="4" fillId="2" borderId="3" xfId="0" applyNumberFormat="1" applyFont="1" applyFill="1" applyBorder="1"/>
    <xf numFmtId="0" fontId="2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4" fontId="4" fillId="2" borderId="0" xfId="0" applyNumberFormat="1" applyFont="1" applyFill="1"/>
    <xf numFmtId="165" fontId="5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0" fontId="21" fillId="2" borderId="10" xfId="0" applyFont="1" applyFill="1" applyBorder="1" applyAlignment="1"/>
    <xf numFmtId="0" fontId="21" fillId="2" borderId="12" xfId="0" applyFont="1" applyFill="1" applyBorder="1" applyAlignment="1"/>
    <xf numFmtId="0" fontId="21" fillId="2" borderId="3" xfId="0" applyFont="1" applyFill="1" applyBorder="1"/>
    <xf numFmtId="2" fontId="21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/>
    <xf numFmtId="164" fontId="11" fillId="2" borderId="0" xfId="0" applyNumberFormat="1" applyFont="1" applyFill="1" applyBorder="1"/>
    <xf numFmtId="0" fontId="11" fillId="2" borderId="0" xfId="0" applyFont="1" applyFill="1" applyBorder="1" applyAlignment="1">
      <alignment horizontal="center" vertical="top"/>
    </xf>
    <xf numFmtId="2" fontId="11" fillId="2" borderId="0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/>
    <xf numFmtId="2" fontId="11" fillId="2" borderId="0" xfId="0" applyNumberFormat="1" applyFont="1" applyFill="1" applyAlignment="1">
      <alignment horizontal="center" vertical="top"/>
    </xf>
    <xf numFmtId="0" fontId="10" fillId="2" borderId="0" xfId="0" applyFont="1" applyFill="1"/>
    <xf numFmtId="0" fontId="13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164" fontId="10" fillId="2" borderId="0" xfId="0" applyNumberFormat="1" applyFont="1" applyFill="1"/>
    <xf numFmtId="0" fontId="10" fillId="2" borderId="3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top" wrapText="1"/>
    </xf>
    <xf numFmtId="4" fontId="10" fillId="2" borderId="0" xfId="0" applyNumberFormat="1" applyFont="1" applyFill="1"/>
    <xf numFmtId="0" fontId="10" fillId="2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/>
    <xf numFmtId="0" fontId="29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vertical="center" wrapText="1"/>
    </xf>
    <xf numFmtId="14" fontId="32" fillId="2" borderId="3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/>
    <xf numFmtId="0" fontId="22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/>
    <xf numFmtId="0" fontId="8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vertical="center"/>
    </xf>
    <xf numFmtId="14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64" fontId="10" fillId="2" borderId="0" xfId="0" applyNumberFormat="1" applyFont="1" applyFill="1" applyBorder="1"/>
    <xf numFmtId="0" fontId="10" fillId="2" borderId="0" xfId="0" applyFont="1" applyFill="1" applyBorder="1"/>
    <xf numFmtId="0" fontId="18" fillId="2" borderId="0" xfId="0" applyFont="1" applyFill="1" applyAlignment="1">
      <alignment vertical="center"/>
    </xf>
    <xf numFmtId="164" fontId="18" fillId="2" borderId="0" xfId="0" applyNumberFormat="1" applyFont="1" applyFill="1"/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35" fillId="0" borderId="3" xfId="0" applyFont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7"/>
  <sheetViews>
    <sheetView tabSelected="1" view="pageLayout" zoomScaleNormal="120" workbookViewId="0">
      <selection activeCell="F13" sqref="F13"/>
    </sheetView>
  </sheetViews>
  <sheetFormatPr defaultColWidth="9.140625" defaultRowHeight="15"/>
  <cols>
    <col min="1" max="1" width="4" style="111" customWidth="1"/>
    <col min="2" max="2" width="17.5703125" style="111" customWidth="1"/>
    <col min="3" max="3" width="12.28515625" style="111" customWidth="1"/>
    <col min="4" max="4" width="16.5703125" style="111" customWidth="1"/>
    <col min="5" max="5" width="12.42578125" style="112" customWidth="1"/>
    <col min="6" max="6" width="14" style="112" customWidth="1"/>
    <col min="7" max="7" width="13.28515625" style="111" customWidth="1"/>
    <col min="8" max="8" width="15.140625" style="111" customWidth="1"/>
    <col min="9" max="9" width="11.5703125" style="111" customWidth="1"/>
    <col min="10" max="10" width="21.7109375" style="118" customWidth="1"/>
    <col min="11" max="11" width="7.28515625" style="111" customWidth="1"/>
    <col min="12" max="12" width="23.28515625" style="111" customWidth="1"/>
    <col min="13" max="13" width="16" style="111" customWidth="1"/>
    <col min="14" max="14" width="15.28515625" style="111" customWidth="1"/>
    <col min="15" max="15" width="15.140625" style="111" customWidth="1"/>
    <col min="16" max="16" width="11.85546875" style="111" customWidth="1"/>
    <col min="17" max="17" width="13.5703125" style="111" customWidth="1"/>
    <col min="18" max="16384" width="9.140625" style="111"/>
  </cols>
  <sheetData>
    <row r="1" spans="1:12" ht="15.75">
      <c r="I1" s="113"/>
      <c r="J1" s="114" t="s">
        <v>63</v>
      </c>
      <c r="K1" s="113"/>
      <c r="L1" s="113"/>
    </row>
    <row r="2" spans="1:12" ht="15.75">
      <c r="I2" s="113"/>
      <c r="J2" s="114" t="s">
        <v>323</v>
      </c>
      <c r="K2" s="113"/>
      <c r="L2" s="113"/>
    </row>
    <row r="3" spans="1:12" ht="15.75">
      <c r="I3" s="113"/>
      <c r="J3" s="114" t="s">
        <v>40</v>
      </c>
      <c r="K3" s="113"/>
      <c r="L3" s="113"/>
    </row>
    <row r="4" spans="1:12" ht="15.75">
      <c r="I4" s="115" t="s">
        <v>324</v>
      </c>
      <c r="J4" s="116"/>
      <c r="K4" s="113"/>
      <c r="L4" s="113"/>
    </row>
    <row r="6" spans="1:12" ht="15.75">
      <c r="F6" s="117" t="s">
        <v>326</v>
      </c>
    </row>
    <row r="7" spans="1:12" ht="15.75">
      <c r="F7" s="117"/>
    </row>
    <row r="8" spans="1:12" ht="15.75">
      <c r="F8" s="117" t="s">
        <v>325</v>
      </c>
    </row>
    <row r="9" spans="1:12" ht="15.75">
      <c r="F9" s="117"/>
    </row>
    <row r="10" spans="1:12" ht="15.75">
      <c r="F10" s="117" t="s">
        <v>6</v>
      </c>
    </row>
    <row r="11" spans="1:12" ht="15.75">
      <c r="F11" s="117" t="s">
        <v>7</v>
      </c>
    </row>
    <row r="14" spans="1:12" ht="190.5" customHeight="1">
      <c r="A14" s="119" t="s">
        <v>51</v>
      </c>
      <c r="B14" s="119" t="s">
        <v>67</v>
      </c>
      <c r="C14" s="119" t="s">
        <v>1</v>
      </c>
      <c r="D14" s="119" t="s">
        <v>5</v>
      </c>
      <c r="E14" s="119" t="s">
        <v>44</v>
      </c>
      <c r="F14" s="119" t="s">
        <v>3</v>
      </c>
      <c r="G14" s="119" t="s">
        <v>10</v>
      </c>
      <c r="H14" s="119" t="s">
        <v>41</v>
      </c>
      <c r="I14" s="119" t="s">
        <v>45</v>
      </c>
      <c r="J14" s="120" t="s">
        <v>8</v>
      </c>
      <c r="K14" s="119" t="s">
        <v>9</v>
      </c>
      <c r="L14" s="119" t="s">
        <v>43</v>
      </c>
    </row>
    <row r="15" spans="1:12" ht="15" customHeight="1">
      <c r="A15" s="119">
        <v>1</v>
      </c>
      <c r="B15" s="119">
        <v>2</v>
      </c>
      <c r="C15" s="119">
        <v>3</v>
      </c>
      <c r="D15" s="119">
        <v>4</v>
      </c>
      <c r="E15" s="119">
        <v>5</v>
      </c>
      <c r="F15" s="119">
        <v>6</v>
      </c>
      <c r="G15" s="119">
        <v>7</v>
      </c>
      <c r="H15" s="119">
        <v>8</v>
      </c>
      <c r="I15" s="119">
        <v>9</v>
      </c>
      <c r="J15" s="120">
        <v>10</v>
      </c>
      <c r="K15" s="119">
        <v>11</v>
      </c>
      <c r="L15" s="119">
        <v>12</v>
      </c>
    </row>
    <row r="16" spans="1:12" s="121" customFormat="1" ht="21" customHeight="1">
      <c r="A16" s="218" t="s">
        <v>46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</row>
    <row r="17" spans="1:19" s="121" customFormat="1" ht="91.15" customHeight="1">
      <c r="A17" s="122" t="s">
        <v>73</v>
      </c>
      <c r="B17" s="123" t="s">
        <v>74</v>
      </c>
      <c r="C17" s="123" t="s">
        <v>75</v>
      </c>
      <c r="D17" s="124" t="s">
        <v>76</v>
      </c>
      <c r="E17" s="125">
        <v>487</v>
      </c>
      <c r="F17" s="126">
        <v>44400</v>
      </c>
      <c r="G17" s="126">
        <v>11841.26</v>
      </c>
      <c r="H17" s="127">
        <v>5518.9</v>
      </c>
      <c r="I17" s="128" t="s">
        <v>77</v>
      </c>
      <c r="J17" s="129" t="s">
        <v>78</v>
      </c>
      <c r="K17" s="130" t="s">
        <v>79</v>
      </c>
      <c r="L17" s="131" t="s">
        <v>80</v>
      </c>
      <c r="M17" s="132"/>
    </row>
    <row r="18" spans="1:19" s="121" customFormat="1" ht="89.45" customHeight="1">
      <c r="A18" s="122" t="s">
        <v>81</v>
      </c>
      <c r="B18" s="123" t="s">
        <v>82</v>
      </c>
      <c r="C18" s="123" t="s">
        <v>83</v>
      </c>
      <c r="D18" s="124" t="s">
        <v>84</v>
      </c>
      <c r="E18" s="125">
        <v>126</v>
      </c>
      <c r="F18" s="126">
        <v>19000</v>
      </c>
      <c r="G18" s="126">
        <v>19000</v>
      </c>
      <c r="H18" s="127">
        <v>1389.72</v>
      </c>
      <c r="I18" s="128" t="s">
        <v>77</v>
      </c>
      <c r="J18" s="129" t="s">
        <v>78</v>
      </c>
      <c r="K18" s="130" t="s">
        <v>79</v>
      </c>
      <c r="L18" s="131" t="s">
        <v>85</v>
      </c>
      <c r="M18" s="132"/>
    </row>
    <row r="19" spans="1:19" s="121" customFormat="1" ht="89.45" customHeight="1">
      <c r="A19" s="122">
        <v>3</v>
      </c>
      <c r="B19" s="123" t="s">
        <v>86</v>
      </c>
      <c r="C19" s="123" t="s">
        <v>87</v>
      </c>
      <c r="D19" s="124" t="s">
        <v>88</v>
      </c>
      <c r="E19" s="125">
        <v>100</v>
      </c>
      <c r="F19" s="126">
        <v>1</v>
      </c>
      <c r="G19" s="126">
        <v>0</v>
      </c>
      <c r="H19" s="133">
        <v>350977</v>
      </c>
      <c r="I19" s="128" t="s">
        <v>89</v>
      </c>
      <c r="J19" s="129" t="s">
        <v>90</v>
      </c>
      <c r="K19" s="130" t="s">
        <v>79</v>
      </c>
      <c r="L19" s="131"/>
      <c r="M19" s="132"/>
    </row>
    <row r="20" spans="1:19" s="121" customFormat="1" ht="15" customHeight="1">
      <c r="A20" s="127"/>
      <c r="B20" s="134" t="s">
        <v>18</v>
      </c>
      <c r="C20" s="123"/>
      <c r="D20" s="135"/>
      <c r="E20" s="136"/>
      <c r="F20" s="137">
        <f>SUM(F17:F19)</f>
        <v>63401</v>
      </c>
      <c r="G20" s="137">
        <f>SUM(G17:G19)</f>
        <v>30841.260000000002</v>
      </c>
      <c r="H20" s="137">
        <f>SUM(H17:H19)</f>
        <v>357885.62</v>
      </c>
      <c r="I20" s="135"/>
      <c r="J20" s="138"/>
      <c r="K20" s="130"/>
      <c r="L20" s="135"/>
      <c r="M20" s="132"/>
    </row>
    <row r="21" spans="1:19" s="121" customFormat="1" ht="21.75" customHeight="1">
      <c r="A21" s="218" t="s">
        <v>47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N21" s="139"/>
      <c r="O21" s="140"/>
    </row>
    <row r="22" spans="1:19" s="121" customFormat="1" ht="40.9" customHeight="1">
      <c r="A22" s="141" t="s">
        <v>73</v>
      </c>
      <c r="B22" s="142" t="s">
        <v>91</v>
      </c>
      <c r="C22" s="123" t="s">
        <v>94</v>
      </c>
      <c r="D22" s="124" t="s">
        <v>95</v>
      </c>
      <c r="E22" s="143">
        <v>141.1</v>
      </c>
      <c r="F22" s="133">
        <v>625603.43999999994</v>
      </c>
      <c r="G22" s="133">
        <v>625603.43999999994</v>
      </c>
      <c r="H22" s="133">
        <v>2515003.4300000002</v>
      </c>
      <c r="I22" s="144" t="s">
        <v>89</v>
      </c>
      <c r="J22" s="129" t="s">
        <v>90</v>
      </c>
      <c r="K22" s="127" t="s">
        <v>79</v>
      </c>
      <c r="L22" s="145"/>
      <c r="M22" s="132"/>
      <c r="N22" s="146"/>
      <c r="O22" s="146"/>
      <c r="P22" s="146"/>
      <c r="Q22" s="146"/>
      <c r="R22" s="146"/>
      <c r="S22" s="146"/>
    </row>
    <row r="23" spans="1:19" s="121" customFormat="1" ht="78.599999999999994" customHeight="1">
      <c r="A23" s="141" t="s">
        <v>81</v>
      </c>
      <c r="B23" s="123" t="s">
        <v>92</v>
      </c>
      <c r="C23" s="123" t="s">
        <v>94</v>
      </c>
      <c r="D23" s="124" t="s">
        <v>97</v>
      </c>
      <c r="E23" s="143">
        <v>2042.9</v>
      </c>
      <c r="F23" s="133">
        <v>6288300</v>
      </c>
      <c r="G23" s="133">
        <v>1956410.09</v>
      </c>
      <c r="H23" s="133">
        <v>42826904.530000001</v>
      </c>
      <c r="I23" s="147" t="s">
        <v>98</v>
      </c>
      <c r="J23" s="148" t="s">
        <v>99</v>
      </c>
      <c r="K23" s="127" t="s">
        <v>79</v>
      </c>
      <c r="L23" s="131" t="s">
        <v>100</v>
      </c>
      <c r="M23" s="132"/>
      <c r="N23" s="149"/>
      <c r="O23" s="146"/>
      <c r="P23" s="149"/>
      <c r="Q23" s="150"/>
      <c r="R23" s="146"/>
      <c r="S23" s="146"/>
    </row>
    <row r="24" spans="1:19" s="121" customFormat="1" ht="54.6" customHeight="1">
      <c r="A24" s="141" t="s">
        <v>93</v>
      </c>
      <c r="B24" s="123" t="s">
        <v>92</v>
      </c>
      <c r="C24" s="123" t="s">
        <v>96</v>
      </c>
      <c r="D24" s="124" t="s">
        <v>103</v>
      </c>
      <c r="E24" s="143">
        <v>447.2</v>
      </c>
      <c r="F24" s="133">
        <v>801580.77</v>
      </c>
      <c r="G24" s="133">
        <v>801580.77</v>
      </c>
      <c r="H24" s="133">
        <v>11888430.890000001</v>
      </c>
      <c r="I24" s="147" t="s">
        <v>102</v>
      </c>
      <c r="J24" s="148" t="s">
        <v>101</v>
      </c>
      <c r="K24" s="127" t="s">
        <v>79</v>
      </c>
      <c r="L24" s="131" t="s">
        <v>100</v>
      </c>
      <c r="N24" s="149"/>
      <c r="O24" s="146"/>
      <c r="P24" s="149"/>
      <c r="Q24" s="150"/>
      <c r="R24" s="146"/>
      <c r="S24" s="146"/>
    </row>
    <row r="25" spans="1:19" s="121" customFormat="1" ht="21" customHeight="1">
      <c r="A25" s="135"/>
      <c r="B25" s="151" t="s">
        <v>18</v>
      </c>
      <c r="C25" s="135"/>
      <c r="D25" s="135"/>
      <c r="E25" s="152">
        <f>SUM(E22:E24)</f>
        <v>2631.2</v>
      </c>
      <c r="F25" s="152">
        <f>SUM(F22:F24)</f>
        <v>7715484.209999999</v>
      </c>
      <c r="G25" s="152">
        <f>SUM(G22:G24)</f>
        <v>3383594.3000000003</v>
      </c>
      <c r="H25" s="133">
        <f>SUM(H22:H24)</f>
        <v>57230338.850000001</v>
      </c>
      <c r="I25" s="135"/>
      <c r="J25" s="138"/>
      <c r="K25" s="130"/>
      <c r="L25" s="135"/>
      <c r="M25" s="153"/>
      <c r="N25" s="153"/>
    </row>
    <row r="26" spans="1:19" s="121" customFormat="1" ht="23.25" customHeight="1">
      <c r="A26" s="219" t="s">
        <v>48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132"/>
    </row>
    <row r="27" spans="1:19" s="121" customFormat="1" ht="26.25" customHeight="1">
      <c r="A27" s="141">
        <v>1</v>
      </c>
      <c r="B27" s="123" t="s">
        <v>104</v>
      </c>
      <c r="C27" s="142" t="s">
        <v>87</v>
      </c>
      <c r="D27" s="135"/>
      <c r="E27" s="127">
        <v>129</v>
      </c>
      <c r="F27" s="143">
        <v>350352.2</v>
      </c>
      <c r="G27" s="127">
        <v>0</v>
      </c>
      <c r="H27" s="143">
        <v>350352.2</v>
      </c>
      <c r="I27" s="128" t="s">
        <v>105</v>
      </c>
      <c r="J27" s="129" t="s">
        <v>106</v>
      </c>
      <c r="K27" s="130" t="s">
        <v>79</v>
      </c>
      <c r="L27" s="154"/>
      <c r="M27" s="132"/>
    </row>
    <row r="28" spans="1:19" s="121" customFormat="1" ht="21" customHeight="1">
      <c r="A28" s="127"/>
      <c r="B28" s="151" t="s">
        <v>18</v>
      </c>
      <c r="C28" s="123"/>
      <c r="D28" s="135"/>
      <c r="E28" s="155">
        <f>SUM(E27)</f>
        <v>129</v>
      </c>
      <c r="F28" s="155">
        <f t="shared" ref="F28:H28" si="0">SUM(F27)</f>
        <v>350352.2</v>
      </c>
      <c r="G28" s="155">
        <f t="shared" si="0"/>
        <v>0</v>
      </c>
      <c r="H28" s="155">
        <f t="shared" si="0"/>
        <v>350352.2</v>
      </c>
      <c r="I28" s="128"/>
      <c r="J28" s="129"/>
      <c r="K28" s="130"/>
      <c r="L28" s="135"/>
      <c r="M28" s="132"/>
    </row>
    <row r="29" spans="1:19" s="121" customFormat="1" ht="30" customHeight="1">
      <c r="A29" s="218" t="s">
        <v>65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132"/>
    </row>
    <row r="30" spans="1:19" s="121" customFormat="1" ht="40.9" customHeight="1">
      <c r="A30" s="141" t="s">
        <v>73</v>
      </c>
      <c r="B30" s="123" t="s">
        <v>107</v>
      </c>
      <c r="C30" s="123" t="s">
        <v>108</v>
      </c>
      <c r="D30" s="124" t="s">
        <v>111</v>
      </c>
      <c r="E30" s="127">
        <v>45.2</v>
      </c>
      <c r="F30" s="143">
        <v>550080.38</v>
      </c>
      <c r="G30" s="143">
        <v>0</v>
      </c>
      <c r="H30" s="127">
        <v>305825.01</v>
      </c>
      <c r="I30" s="144" t="s">
        <v>89</v>
      </c>
      <c r="J30" s="129" t="s">
        <v>90</v>
      </c>
      <c r="K30" s="130" t="s">
        <v>79</v>
      </c>
      <c r="L30" s="135"/>
      <c r="M30" s="132"/>
    </row>
    <row r="31" spans="1:19" s="121" customFormat="1" ht="41.45" customHeight="1">
      <c r="A31" s="141" t="s">
        <v>81</v>
      </c>
      <c r="B31" s="123" t="s">
        <v>107</v>
      </c>
      <c r="C31" s="123" t="s">
        <v>109</v>
      </c>
      <c r="D31" s="124" t="s">
        <v>112</v>
      </c>
      <c r="E31" s="127">
        <v>37.700000000000003</v>
      </c>
      <c r="F31" s="143">
        <v>472370.44</v>
      </c>
      <c r="G31" s="143">
        <v>0</v>
      </c>
      <c r="H31" s="127">
        <v>340060.03</v>
      </c>
      <c r="I31" s="144" t="s">
        <v>113</v>
      </c>
      <c r="J31" s="129" t="s">
        <v>90</v>
      </c>
      <c r="K31" s="130" t="s">
        <v>79</v>
      </c>
      <c r="L31" s="135"/>
      <c r="M31" s="132"/>
    </row>
    <row r="32" spans="1:19" s="121" customFormat="1" ht="64.900000000000006" customHeight="1">
      <c r="A32" s="141" t="s">
        <v>93</v>
      </c>
      <c r="B32" s="123" t="s">
        <v>107</v>
      </c>
      <c r="C32" s="123" t="s">
        <v>110</v>
      </c>
      <c r="D32" s="124" t="s">
        <v>114</v>
      </c>
      <c r="E32" s="127">
        <v>37.799999999999997</v>
      </c>
      <c r="F32" s="143">
        <v>445163.04</v>
      </c>
      <c r="G32" s="143">
        <v>0</v>
      </c>
      <c r="H32" s="127">
        <v>413577.74</v>
      </c>
      <c r="I32" s="144" t="s">
        <v>89</v>
      </c>
      <c r="J32" s="129" t="s">
        <v>90</v>
      </c>
      <c r="K32" s="130" t="s">
        <v>79</v>
      </c>
      <c r="L32" s="156"/>
      <c r="M32" s="132"/>
    </row>
    <row r="33" spans="1:14" s="121" customFormat="1" ht="24" customHeight="1">
      <c r="A33" s="127"/>
      <c r="B33" s="134" t="s">
        <v>18</v>
      </c>
      <c r="C33" s="123"/>
      <c r="D33" s="135"/>
      <c r="E33" s="136">
        <f>SUM(E30:E32)</f>
        <v>120.7</v>
      </c>
      <c r="F33" s="136">
        <f t="shared" ref="F33:H33" si="1">SUM(F30:F32)</f>
        <v>1467613.86</v>
      </c>
      <c r="G33" s="136">
        <f t="shared" si="1"/>
        <v>0</v>
      </c>
      <c r="H33" s="136">
        <f t="shared" si="1"/>
        <v>1059462.78</v>
      </c>
      <c r="I33" s="128"/>
      <c r="J33" s="129"/>
      <c r="K33" s="130"/>
      <c r="L33" s="135"/>
      <c r="M33" s="132"/>
    </row>
    <row r="34" spans="1:14" s="121" customFormat="1" ht="24.75" customHeight="1">
      <c r="A34" s="218" t="s">
        <v>66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132"/>
    </row>
    <row r="35" spans="1:14" s="121" customFormat="1" ht="136.15" customHeight="1">
      <c r="A35" s="119" t="s">
        <v>51</v>
      </c>
      <c r="B35" s="119" t="s">
        <v>52</v>
      </c>
      <c r="C35" s="119" t="s">
        <v>53</v>
      </c>
      <c r="D35" s="119" t="s">
        <v>54</v>
      </c>
      <c r="E35" s="119" t="s">
        <v>59</v>
      </c>
      <c r="F35" s="119" t="s">
        <v>57</v>
      </c>
      <c r="G35" s="119" t="s">
        <v>55</v>
      </c>
      <c r="H35" s="119" t="s">
        <v>58</v>
      </c>
      <c r="I35" s="119" t="s">
        <v>45</v>
      </c>
      <c r="J35" s="120" t="s">
        <v>8</v>
      </c>
      <c r="K35" s="119" t="s">
        <v>9</v>
      </c>
      <c r="L35" s="120" t="s">
        <v>56</v>
      </c>
      <c r="M35" s="157"/>
      <c r="N35" s="157"/>
    </row>
    <row r="36" spans="1:14" s="121" customFormat="1" ht="75" customHeight="1">
      <c r="A36" s="141" t="s">
        <v>73</v>
      </c>
      <c r="B36" s="142" t="s">
        <v>115</v>
      </c>
      <c r="C36" s="142" t="s">
        <v>87</v>
      </c>
      <c r="D36" s="124" t="s">
        <v>121</v>
      </c>
      <c r="E36" s="127">
        <v>2620</v>
      </c>
      <c r="F36" s="127">
        <v>829832.6</v>
      </c>
      <c r="G36" s="158" t="s">
        <v>116</v>
      </c>
      <c r="H36" s="127">
        <v>829832.6</v>
      </c>
      <c r="I36" s="128" t="s">
        <v>117</v>
      </c>
      <c r="J36" s="129" t="s">
        <v>99</v>
      </c>
      <c r="K36" s="130" t="s">
        <v>79</v>
      </c>
      <c r="L36" s="159"/>
      <c r="M36" s="132"/>
      <c r="N36" s="160"/>
    </row>
    <row r="37" spans="1:14" s="121" customFormat="1" ht="117.6" customHeight="1">
      <c r="A37" s="141" t="s">
        <v>81</v>
      </c>
      <c r="B37" s="142" t="s">
        <v>118</v>
      </c>
      <c r="C37" s="142" t="s">
        <v>119</v>
      </c>
      <c r="D37" s="124" t="s">
        <v>120</v>
      </c>
      <c r="E37" s="127">
        <v>3359</v>
      </c>
      <c r="F37" s="127">
        <v>1038166.13</v>
      </c>
      <c r="G37" s="158" t="s">
        <v>116</v>
      </c>
      <c r="H37" s="127">
        <v>1038166.13</v>
      </c>
      <c r="I37" s="128" t="s">
        <v>122</v>
      </c>
      <c r="J37" s="129" t="s">
        <v>123</v>
      </c>
      <c r="K37" s="130" t="s">
        <v>79</v>
      </c>
      <c r="L37" s="159"/>
      <c r="M37" s="132"/>
      <c r="N37" s="160"/>
    </row>
    <row r="38" spans="1:14" s="121" customFormat="1" ht="121.9" customHeight="1">
      <c r="A38" s="141" t="s">
        <v>93</v>
      </c>
      <c r="B38" s="142" t="s">
        <v>124</v>
      </c>
      <c r="C38" s="142" t="s">
        <v>87</v>
      </c>
      <c r="D38" s="124" t="s">
        <v>125</v>
      </c>
      <c r="E38" s="127">
        <v>1496</v>
      </c>
      <c r="F38" s="127">
        <v>473828.08</v>
      </c>
      <c r="G38" s="158" t="s">
        <v>116</v>
      </c>
      <c r="H38" s="127">
        <v>473828.08</v>
      </c>
      <c r="I38" s="128" t="s">
        <v>126</v>
      </c>
      <c r="J38" s="129" t="s">
        <v>123</v>
      </c>
      <c r="K38" s="130" t="s">
        <v>79</v>
      </c>
      <c r="L38" s="159"/>
      <c r="M38" s="132"/>
      <c r="N38" s="160"/>
    </row>
    <row r="39" spans="1:14" s="121" customFormat="1" ht="55.9" customHeight="1">
      <c r="A39" s="141" t="s">
        <v>135</v>
      </c>
      <c r="B39" s="142" t="s">
        <v>127</v>
      </c>
      <c r="C39" s="142" t="s">
        <v>128</v>
      </c>
      <c r="D39" s="124" t="s">
        <v>129</v>
      </c>
      <c r="E39" s="127">
        <v>76</v>
      </c>
      <c r="F39" s="127">
        <v>23737.08</v>
      </c>
      <c r="G39" s="158" t="s">
        <v>116</v>
      </c>
      <c r="H39" s="127">
        <v>23737.08</v>
      </c>
      <c r="I39" s="128" t="s">
        <v>89</v>
      </c>
      <c r="J39" s="129" t="s">
        <v>90</v>
      </c>
      <c r="K39" s="130" t="s">
        <v>79</v>
      </c>
      <c r="L39" s="159"/>
      <c r="M39" s="132"/>
      <c r="N39" s="160"/>
    </row>
    <row r="40" spans="1:14" s="121" customFormat="1" ht="50.45" customHeight="1">
      <c r="A40" s="141" t="s">
        <v>136</v>
      </c>
      <c r="B40" s="142" t="s">
        <v>130</v>
      </c>
      <c r="C40" s="142" t="s">
        <v>131</v>
      </c>
      <c r="D40" s="124" t="s">
        <v>132</v>
      </c>
      <c r="E40" s="127">
        <v>49000</v>
      </c>
      <c r="F40" s="127">
        <v>591249.72</v>
      </c>
      <c r="G40" s="158" t="s">
        <v>130</v>
      </c>
      <c r="H40" s="127">
        <v>591249.72</v>
      </c>
      <c r="I40" s="128" t="s">
        <v>89</v>
      </c>
      <c r="J40" s="129" t="s">
        <v>90</v>
      </c>
      <c r="K40" s="130" t="s">
        <v>79</v>
      </c>
      <c r="L40" s="159"/>
      <c r="M40" s="132"/>
      <c r="N40" s="160"/>
    </row>
    <row r="41" spans="1:14" s="121" customFormat="1" ht="39" customHeight="1">
      <c r="A41" s="141" t="s">
        <v>137</v>
      </c>
      <c r="B41" s="142" t="s">
        <v>133</v>
      </c>
      <c r="C41" s="142" t="s">
        <v>134</v>
      </c>
      <c r="D41" s="124" t="s">
        <v>151</v>
      </c>
      <c r="E41" s="127">
        <v>2897</v>
      </c>
      <c r="F41" s="127">
        <v>135434.75</v>
      </c>
      <c r="G41" s="158" t="s">
        <v>116</v>
      </c>
      <c r="H41" s="127">
        <v>135434.75</v>
      </c>
      <c r="I41" s="128" t="s">
        <v>89</v>
      </c>
      <c r="J41" s="129" t="s">
        <v>90</v>
      </c>
      <c r="K41" s="130" t="s">
        <v>79</v>
      </c>
      <c r="L41" s="159"/>
      <c r="M41" s="132"/>
      <c r="N41" s="160"/>
    </row>
    <row r="42" spans="1:14" s="121" customFormat="1" ht="45" customHeight="1">
      <c r="A42" s="141" t="s">
        <v>138</v>
      </c>
      <c r="B42" s="142" t="s">
        <v>133</v>
      </c>
      <c r="C42" s="142" t="s">
        <v>139</v>
      </c>
      <c r="D42" s="124" t="s">
        <v>152</v>
      </c>
      <c r="E42" s="127">
        <v>4014</v>
      </c>
      <c r="F42" s="127">
        <v>187654.5</v>
      </c>
      <c r="G42" s="158" t="s">
        <v>116</v>
      </c>
      <c r="H42" s="127">
        <v>187654.5</v>
      </c>
      <c r="I42" s="128" t="s">
        <v>89</v>
      </c>
      <c r="J42" s="129" t="s">
        <v>90</v>
      </c>
      <c r="K42" s="130" t="s">
        <v>79</v>
      </c>
      <c r="L42" s="159"/>
      <c r="M42" s="132"/>
      <c r="N42" s="160"/>
    </row>
    <row r="43" spans="1:14" s="121" customFormat="1" ht="54" customHeight="1">
      <c r="A43" s="141" t="s">
        <v>142</v>
      </c>
      <c r="B43" s="142" t="s">
        <v>140</v>
      </c>
      <c r="C43" s="142" t="s">
        <v>141</v>
      </c>
      <c r="D43" s="124" t="s">
        <v>153</v>
      </c>
      <c r="E43" s="127">
        <v>3685</v>
      </c>
      <c r="F43" s="127">
        <v>776576.9</v>
      </c>
      <c r="G43" s="158" t="s">
        <v>116</v>
      </c>
      <c r="H43" s="127">
        <v>776576.9</v>
      </c>
      <c r="I43" s="128" t="s">
        <v>89</v>
      </c>
      <c r="J43" s="129" t="s">
        <v>90</v>
      </c>
      <c r="K43" s="130" t="s">
        <v>79</v>
      </c>
      <c r="L43" s="159"/>
      <c r="M43" s="132"/>
      <c r="N43" s="160"/>
    </row>
    <row r="44" spans="1:14" s="121" customFormat="1" ht="40.15" customHeight="1">
      <c r="A44" s="141" t="s">
        <v>143</v>
      </c>
      <c r="B44" s="142" t="s">
        <v>133</v>
      </c>
      <c r="C44" s="142" t="s">
        <v>147</v>
      </c>
      <c r="D44" s="124" t="s">
        <v>154</v>
      </c>
      <c r="E44" s="127">
        <v>1180</v>
      </c>
      <c r="F44" s="133">
        <v>55165</v>
      </c>
      <c r="G44" s="158" t="s">
        <v>116</v>
      </c>
      <c r="H44" s="133">
        <v>55165</v>
      </c>
      <c r="I44" s="128" t="s">
        <v>89</v>
      </c>
      <c r="J44" s="129" t="s">
        <v>90</v>
      </c>
      <c r="K44" s="130" t="s">
        <v>79</v>
      </c>
      <c r="L44" s="159"/>
      <c r="M44" s="132"/>
      <c r="N44" s="160"/>
    </row>
    <row r="45" spans="1:14" s="121" customFormat="1" ht="40.9" customHeight="1">
      <c r="A45" s="141" t="s">
        <v>144</v>
      </c>
      <c r="B45" s="142" t="s">
        <v>133</v>
      </c>
      <c r="C45" s="142" t="s">
        <v>156</v>
      </c>
      <c r="D45" s="124" t="s">
        <v>155</v>
      </c>
      <c r="E45" s="127">
        <v>2750</v>
      </c>
      <c r="F45" s="127">
        <v>128562.5</v>
      </c>
      <c r="G45" s="158" t="s">
        <v>116</v>
      </c>
      <c r="H45" s="127">
        <v>128562.5</v>
      </c>
      <c r="I45" s="128" t="s">
        <v>89</v>
      </c>
      <c r="J45" s="129" t="s">
        <v>90</v>
      </c>
      <c r="K45" s="130" t="s">
        <v>79</v>
      </c>
      <c r="L45" s="159"/>
      <c r="M45" s="132"/>
      <c r="N45" s="160"/>
    </row>
    <row r="46" spans="1:14" s="121" customFormat="1" ht="42" customHeight="1">
      <c r="A46" s="141" t="s">
        <v>145</v>
      </c>
      <c r="B46" s="142" t="s">
        <v>133</v>
      </c>
      <c r="C46" s="142" t="s">
        <v>148</v>
      </c>
      <c r="D46" s="124" t="s">
        <v>150</v>
      </c>
      <c r="E46" s="127">
        <v>2900</v>
      </c>
      <c r="F46" s="133">
        <v>149727</v>
      </c>
      <c r="G46" s="158" t="s">
        <v>116</v>
      </c>
      <c r="H46" s="133">
        <v>149727</v>
      </c>
      <c r="I46" s="128" t="s">
        <v>89</v>
      </c>
      <c r="J46" s="129" t="s">
        <v>90</v>
      </c>
      <c r="K46" s="130" t="s">
        <v>79</v>
      </c>
      <c r="L46" s="159"/>
      <c r="M46" s="132"/>
      <c r="N46" s="160"/>
    </row>
    <row r="47" spans="1:14" s="121" customFormat="1" ht="60" customHeight="1">
      <c r="A47" s="141" t="s">
        <v>146</v>
      </c>
      <c r="B47" s="142" t="s">
        <v>140</v>
      </c>
      <c r="C47" s="142" t="s">
        <v>119</v>
      </c>
      <c r="D47" s="124" t="s">
        <v>149</v>
      </c>
      <c r="E47" s="127">
        <v>10805</v>
      </c>
      <c r="F47" s="127">
        <v>2514647.65</v>
      </c>
      <c r="G47" s="158" t="s">
        <v>116</v>
      </c>
      <c r="H47" s="127">
        <v>2514647.65</v>
      </c>
      <c r="I47" s="128" t="s">
        <v>89</v>
      </c>
      <c r="J47" s="129" t="s">
        <v>90</v>
      </c>
      <c r="K47" s="130" t="s">
        <v>79</v>
      </c>
      <c r="L47" s="135"/>
      <c r="M47" s="132"/>
      <c r="N47" s="160"/>
    </row>
    <row r="48" spans="1:14" s="121" customFormat="1" ht="60" customHeight="1">
      <c r="A48" s="141" t="s">
        <v>157</v>
      </c>
      <c r="B48" s="142" t="s">
        <v>133</v>
      </c>
      <c r="C48" s="142" t="s">
        <v>119</v>
      </c>
      <c r="D48" s="124" t="s">
        <v>162</v>
      </c>
      <c r="E48" s="127">
        <v>5100</v>
      </c>
      <c r="F48" s="133">
        <v>263313</v>
      </c>
      <c r="G48" s="158" t="s">
        <v>116</v>
      </c>
      <c r="H48" s="133">
        <v>263313</v>
      </c>
      <c r="I48" s="128" t="s">
        <v>89</v>
      </c>
      <c r="J48" s="129" t="s">
        <v>90</v>
      </c>
      <c r="K48" s="130" t="s">
        <v>79</v>
      </c>
      <c r="L48" s="135"/>
      <c r="M48" s="132"/>
      <c r="N48" s="160"/>
    </row>
    <row r="49" spans="1:14" s="121" customFormat="1" ht="60" customHeight="1">
      <c r="A49" s="141" t="s">
        <v>158</v>
      </c>
      <c r="B49" s="142" t="s">
        <v>133</v>
      </c>
      <c r="C49" s="142" t="s">
        <v>119</v>
      </c>
      <c r="D49" s="124" t="s">
        <v>161</v>
      </c>
      <c r="E49" s="127">
        <v>1700</v>
      </c>
      <c r="F49" s="133">
        <v>87771</v>
      </c>
      <c r="G49" s="158" t="s">
        <v>116</v>
      </c>
      <c r="H49" s="133">
        <v>87771</v>
      </c>
      <c r="I49" s="128" t="s">
        <v>89</v>
      </c>
      <c r="J49" s="129" t="s">
        <v>90</v>
      </c>
      <c r="K49" s="130" t="s">
        <v>79</v>
      </c>
      <c r="L49" s="135"/>
      <c r="M49" s="132"/>
      <c r="N49" s="160"/>
    </row>
    <row r="50" spans="1:14" s="121" customFormat="1" ht="60" customHeight="1">
      <c r="A50" s="141" t="s">
        <v>159</v>
      </c>
      <c r="B50" s="142" t="s">
        <v>133</v>
      </c>
      <c r="C50" s="142" t="s">
        <v>160</v>
      </c>
      <c r="D50" s="124" t="s">
        <v>168</v>
      </c>
      <c r="E50" s="127">
        <v>1539</v>
      </c>
      <c r="F50" s="127">
        <v>79458.570000000007</v>
      </c>
      <c r="G50" s="158" t="s">
        <v>116</v>
      </c>
      <c r="H50" s="133">
        <v>79458.570000000007</v>
      </c>
      <c r="I50" s="128" t="s">
        <v>89</v>
      </c>
      <c r="J50" s="129" t="s">
        <v>90</v>
      </c>
      <c r="K50" s="130" t="s">
        <v>79</v>
      </c>
      <c r="L50" s="135"/>
      <c r="M50" s="132"/>
      <c r="N50" s="160"/>
    </row>
    <row r="51" spans="1:14" s="121" customFormat="1" ht="60" customHeight="1">
      <c r="A51" s="141" t="s">
        <v>163</v>
      </c>
      <c r="B51" s="142" t="s">
        <v>133</v>
      </c>
      <c r="C51" s="142" t="s">
        <v>169</v>
      </c>
      <c r="D51" s="124" t="s">
        <v>170</v>
      </c>
      <c r="E51" s="127">
        <v>3134</v>
      </c>
      <c r="F51" s="127">
        <v>161808.42000000001</v>
      </c>
      <c r="G51" s="158" t="s">
        <v>116</v>
      </c>
      <c r="H51" s="133">
        <v>161808.42000000001</v>
      </c>
      <c r="I51" s="128" t="s">
        <v>89</v>
      </c>
      <c r="J51" s="129" t="s">
        <v>90</v>
      </c>
      <c r="K51" s="130" t="s">
        <v>79</v>
      </c>
      <c r="L51" s="135"/>
      <c r="M51" s="132"/>
      <c r="N51" s="160"/>
    </row>
    <row r="52" spans="1:14" s="121" customFormat="1" ht="84.6" customHeight="1">
      <c r="A52" s="141" t="s">
        <v>164</v>
      </c>
      <c r="B52" s="142" t="s">
        <v>171</v>
      </c>
      <c r="C52" s="142" t="s">
        <v>169</v>
      </c>
      <c r="D52" s="124" t="s">
        <v>172</v>
      </c>
      <c r="E52" s="127">
        <v>126</v>
      </c>
      <c r="F52" s="127">
        <v>38942.82</v>
      </c>
      <c r="G52" s="158" t="s">
        <v>116</v>
      </c>
      <c r="H52" s="133">
        <v>38942.82</v>
      </c>
      <c r="I52" s="128" t="s">
        <v>89</v>
      </c>
      <c r="J52" s="129" t="s">
        <v>90</v>
      </c>
      <c r="K52" s="130" t="s">
        <v>79</v>
      </c>
      <c r="L52" s="135"/>
      <c r="M52" s="132"/>
      <c r="N52" s="160"/>
    </row>
    <row r="53" spans="1:14" s="121" customFormat="1" ht="60" customHeight="1">
      <c r="A53" s="141" t="s">
        <v>165</v>
      </c>
      <c r="B53" s="142" t="s">
        <v>133</v>
      </c>
      <c r="C53" s="142" t="s">
        <v>169</v>
      </c>
      <c r="D53" s="124" t="s">
        <v>173</v>
      </c>
      <c r="E53" s="127">
        <v>1542</v>
      </c>
      <c r="F53" s="127">
        <v>79613.460000000006</v>
      </c>
      <c r="G53" s="158" t="s">
        <v>116</v>
      </c>
      <c r="H53" s="133">
        <v>79613.460000000006</v>
      </c>
      <c r="I53" s="128" t="s">
        <v>89</v>
      </c>
      <c r="J53" s="129" t="s">
        <v>90</v>
      </c>
      <c r="K53" s="130" t="s">
        <v>79</v>
      </c>
      <c r="L53" s="135"/>
      <c r="M53" s="132"/>
      <c r="N53" s="160"/>
    </row>
    <row r="54" spans="1:14" s="121" customFormat="1" ht="60" customHeight="1">
      <c r="A54" s="141" t="s">
        <v>166</v>
      </c>
      <c r="B54" s="142" t="s">
        <v>175</v>
      </c>
      <c r="C54" s="142" t="s">
        <v>87</v>
      </c>
      <c r="D54" s="124" t="s">
        <v>176</v>
      </c>
      <c r="E54" s="127">
        <v>85768</v>
      </c>
      <c r="F54" s="127">
        <v>458001.12</v>
      </c>
      <c r="G54" s="158" t="s">
        <v>116</v>
      </c>
      <c r="H54" s="133">
        <v>458001.12</v>
      </c>
      <c r="I54" s="128" t="s">
        <v>89</v>
      </c>
      <c r="J54" s="129" t="s">
        <v>90</v>
      </c>
      <c r="K54" s="130" t="s">
        <v>79</v>
      </c>
      <c r="L54" s="135"/>
      <c r="M54" s="132"/>
      <c r="N54" s="160"/>
    </row>
    <row r="55" spans="1:14" s="121" customFormat="1" ht="60" customHeight="1">
      <c r="A55" s="141" t="s">
        <v>167</v>
      </c>
      <c r="B55" s="142" t="s">
        <v>174</v>
      </c>
      <c r="C55" s="142" t="s">
        <v>87</v>
      </c>
      <c r="D55" s="124" t="s">
        <v>177</v>
      </c>
      <c r="E55" s="127">
        <v>2653</v>
      </c>
      <c r="F55" s="133">
        <v>1</v>
      </c>
      <c r="G55" s="158" t="s">
        <v>116</v>
      </c>
      <c r="H55" s="133">
        <v>1</v>
      </c>
      <c r="I55" s="128" t="s">
        <v>89</v>
      </c>
      <c r="J55" s="129" t="s">
        <v>90</v>
      </c>
      <c r="K55" s="130" t="s">
        <v>79</v>
      </c>
      <c r="L55" s="135"/>
      <c r="M55" s="132"/>
      <c r="N55" s="160"/>
    </row>
    <row r="56" spans="1:14" s="121" customFormat="1" ht="60" customHeight="1">
      <c r="A56" s="141" t="s">
        <v>178</v>
      </c>
      <c r="B56" s="142" t="s">
        <v>133</v>
      </c>
      <c r="C56" s="142" t="s">
        <v>87</v>
      </c>
      <c r="D56" s="124" t="s">
        <v>188</v>
      </c>
      <c r="E56" s="127">
        <v>5000</v>
      </c>
      <c r="F56" s="133">
        <v>264550</v>
      </c>
      <c r="G56" s="158" t="s">
        <v>116</v>
      </c>
      <c r="H56" s="133">
        <v>264550</v>
      </c>
      <c r="I56" s="128" t="s">
        <v>89</v>
      </c>
      <c r="J56" s="129" t="s">
        <v>90</v>
      </c>
      <c r="K56" s="130" t="s">
        <v>79</v>
      </c>
      <c r="L56" s="135"/>
      <c r="M56" s="132"/>
      <c r="N56" s="160"/>
    </row>
    <row r="57" spans="1:14" s="121" customFormat="1" ht="60" customHeight="1">
      <c r="A57" s="141" t="s">
        <v>179</v>
      </c>
      <c r="B57" s="142" t="s">
        <v>133</v>
      </c>
      <c r="C57" s="142" t="s">
        <v>87</v>
      </c>
      <c r="D57" s="124" t="s">
        <v>189</v>
      </c>
      <c r="E57" s="127">
        <v>6200</v>
      </c>
      <c r="F57" s="133">
        <v>328042</v>
      </c>
      <c r="G57" s="158" t="s">
        <v>116</v>
      </c>
      <c r="H57" s="133">
        <v>328042</v>
      </c>
      <c r="I57" s="128" t="s">
        <v>89</v>
      </c>
      <c r="J57" s="129" t="s">
        <v>90</v>
      </c>
      <c r="K57" s="130" t="s">
        <v>79</v>
      </c>
      <c r="L57" s="135"/>
      <c r="M57" s="132"/>
      <c r="N57" s="160"/>
    </row>
    <row r="58" spans="1:14" s="121" customFormat="1" ht="60" customHeight="1">
      <c r="A58" s="141" t="s">
        <v>180</v>
      </c>
      <c r="B58" s="142" t="s">
        <v>133</v>
      </c>
      <c r="C58" s="142" t="s">
        <v>190</v>
      </c>
      <c r="D58" s="124" t="s">
        <v>191</v>
      </c>
      <c r="E58" s="127">
        <v>2032</v>
      </c>
      <c r="F58" s="133">
        <v>107513.12</v>
      </c>
      <c r="G58" s="158" t="s">
        <v>116</v>
      </c>
      <c r="H58" s="133">
        <v>107513.12</v>
      </c>
      <c r="I58" s="128" t="s">
        <v>89</v>
      </c>
      <c r="J58" s="129" t="s">
        <v>90</v>
      </c>
      <c r="K58" s="130" t="s">
        <v>79</v>
      </c>
      <c r="L58" s="135"/>
      <c r="M58" s="132"/>
      <c r="N58" s="160"/>
    </row>
    <row r="59" spans="1:14" s="121" customFormat="1" ht="60" customHeight="1">
      <c r="A59" s="141" t="s">
        <v>181</v>
      </c>
      <c r="B59" s="142" t="s">
        <v>133</v>
      </c>
      <c r="C59" s="142" t="s">
        <v>190</v>
      </c>
      <c r="D59" s="124" t="s">
        <v>192</v>
      </c>
      <c r="E59" s="127">
        <v>3215</v>
      </c>
      <c r="F59" s="133">
        <v>170105.65</v>
      </c>
      <c r="G59" s="158" t="s">
        <v>116</v>
      </c>
      <c r="H59" s="133">
        <v>170105.65</v>
      </c>
      <c r="I59" s="128" t="s">
        <v>89</v>
      </c>
      <c r="J59" s="129" t="s">
        <v>90</v>
      </c>
      <c r="K59" s="130" t="s">
        <v>79</v>
      </c>
      <c r="L59" s="135"/>
      <c r="M59" s="132"/>
      <c r="N59" s="160"/>
    </row>
    <row r="60" spans="1:14" s="121" customFormat="1" ht="60" customHeight="1">
      <c r="A60" s="141" t="s">
        <v>182</v>
      </c>
      <c r="B60" s="142" t="s">
        <v>133</v>
      </c>
      <c r="C60" s="142" t="s">
        <v>190</v>
      </c>
      <c r="D60" s="124" t="s">
        <v>193</v>
      </c>
      <c r="E60" s="127">
        <v>2630</v>
      </c>
      <c r="F60" s="133">
        <v>139153.29999999999</v>
      </c>
      <c r="G60" s="158" t="s">
        <v>116</v>
      </c>
      <c r="H60" s="133">
        <v>139153.29999999999</v>
      </c>
      <c r="I60" s="128" t="s">
        <v>89</v>
      </c>
      <c r="J60" s="129" t="s">
        <v>90</v>
      </c>
      <c r="K60" s="130" t="s">
        <v>79</v>
      </c>
      <c r="L60" s="135"/>
      <c r="M60" s="132"/>
      <c r="N60" s="160"/>
    </row>
    <row r="61" spans="1:14" s="121" customFormat="1" ht="60" customHeight="1">
      <c r="A61" s="141" t="s">
        <v>183</v>
      </c>
      <c r="B61" s="142" t="s">
        <v>133</v>
      </c>
      <c r="C61" s="142" t="s">
        <v>190</v>
      </c>
      <c r="D61" s="124" t="s">
        <v>194</v>
      </c>
      <c r="E61" s="127">
        <v>854</v>
      </c>
      <c r="F61" s="133">
        <v>45185.14</v>
      </c>
      <c r="G61" s="158" t="s">
        <v>116</v>
      </c>
      <c r="H61" s="133">
        <v>45185.14</v>
      </c>
      <c r="I61" s="128" t="s">
        <v>89</v>
      </c>
      <c r="J61" s="129" t="s">
        <v>90</v>
      </c>
      <c r="K61" s="130" t="s">
        <v>79</v>
      </c>
      <c r="L61" s="135"/>
      <c r="M61" s="132"/>
      <c r="N61" s="160"/>
    </row>
    <row r="62" spans="1:14" s="121" customFormat="1" ht="60" customHeight="1">
      <c r="A62" s="141" t="s">
        <v>184</v>
      </c>
      <c r="B62" s="142" t="s">
        <v>195</v>
      </c>
      <c r="C62" s="142" t="s">
        <v>196</v>
      </c>
      <c r="D62" s="124" t="s">
        <v>197</v>
      </c>
      <c r="E62" s="127">
        <v>19887</v>
      </c>
      <c r="F62" s="133">
        <v>4743049.5</v>
      </c>
      <c r="G62" s="158" t="s">
        <v>116</v>
      </c>
      <c r="H62" s="133">
        <v>4743049.5</v>
      </c>
      <c r="I62" s="128" t="s">
        <v>89</v>
      </c>
      <c r="J62" s="129" t="s">
        <v>90</v>
      </c>
      <c r="K62" s="130" t="s">
        <v>79</v>
      </c>
      <c r="L62" s="135"/>
      <c r="M62" s="132"/>
      <c r="N62" s="160"/>
    </row>
    <row r="63" spans="1:14" s="121" customFormat="1" ht="66.599999999999994" customHeight="1">
      <c r="A63" s="141" t="s">
        <v>185</v>
      </c>
      <c r="B63" s="142" t="s">
        <v>198</v>
      </c>
      <c r="C63" s="142" t="s">
        <v>87</v>
      </c>
      <c r="D63" s="124" t="s">
        <v>199</v>
      </c>
      <c r="E63" s="127">
        <v>4845</v>
      </c>
      <c r="F63" s="133">
        <v>1534556.85</v>
      </c>
      <c r="G63" s="158" t="s">
        <v>116</v>
      </c>
      <c r="H63" s="133">
        <v>1534556.85</v>
      </c>
      <c r="I63" s="128" t="s">
        <v>89</v>
      </c>
      <c r="J63" s="129" t="s">
        <v>90</v>
      </c>
      <c r="K63" s="130" t="s">
        <v>79</v>
      </c>
      <c r="L63" s="135"/>
      <c r="M63" s="132"/>
      <c r="N63" s="160"/>
    </row>
    <row r="64" spans="1:14" s="121" customFormat="1" ht="60" customHeight="1">
      <c r="A64" s="141" t="s">
        <v>186</v>
      </c>
      <c r="B64" s="142" t="s">
        <v>200</v>
      </c>
      <c r="C64" s="142" t="s">
        <v>201</v>
      </c>
      <c r="D64" s="124" t="s">
        <v>202</v>
      </c>
      <c r="E64" s="127">
        <v>9470</v>
      </c>
      <c r="F64" s="133">
        <v>4261.5</v>
      </c>
      <c r="G64" s="158" t="s">
        <v>116</v>
      </c>
      <c r="H64" s="133">
        <v>4261.5</v>
      </c>
      <c r="I64" s="128" t="s">
        <v>89</v>
      </c>
      <c r="J64" s="129" t="s">
        <v>90</v>
      </c>
      <c r="K64" s="130" t="s">
        <v>79</v>
      </c>
      <c r="L64" s="135"/>
      <c r="M64" s="132"/>
      <c r="N64" s="160"/>
    </row>
    <row r="65" spans="1:14" s="121" customFormat="1" ht="85.15" customHeight="1">
      <c r="A65" s="141" t="s">
        <v>187</v>
      </c>
      <c r="B65" s="142" t="s">
        <v>217</v>
      </c>
      <c r="C65" s="142" t="s">
        <v>218</v>
      </c>
      <c r="D65" s="124" t="s">
        <v>203</v>
      </c>
      <c r="E65" s="127">
        <v>487</v>
      </c>
      <c r="F65" s="133">
        <v>154247.51</v>
      </c>
      <c r="G65" s="158" t="s">
        <v>116</v>
      </c>
      <c r="H65" s="133">
        <v>154247.51</v>
      </c>
      <c r="I65" s="128" t="s">
        <v>89</v>
      </c>
      <c r="J65" s="129" t="s">
        <v>90</v>
      </c>
      <c r="K65" s="130" t="s">
        <v>79</v>
      </c>
      <c r="L65" s="135"/>
      <c r="M65" s="132"/>
      <c r="N65" s="160"/>
    </row>
    <row r="66" spans="1:14" s="121" customFormat="1" ht="60" customHeight="1">
      <c r="A66" s="141" t="s">
        <v>205</v>
      </c>
      <c r="B66" s="142" t="s">
        <v>133</v>
      </c>
      <c r="C66" s="142" t="s">
        <v>75</v>
      </c>
      <c r="D66" s="124" t="s">
        <v>204</v>
      </c>
      <c r="E66" s="127">
        <v>1500</v>
      </c>
      <c r="F66" s="133">
        <v>79365</v>
      </c>
      <c r="G66" s="158" t="s">
        <v>116</v>
      </c>
      <c r="H66" s="133">
        <v>79365</v>
      </c>
      <c r="I66" s="128" t="s">
        <v>89</v>
      </c>
      <c r="J66" s="129" t="s">
        <v>90</v>
      </c>
      <c r="K66" s="130" t="s">
        <v>79</v>
      </c>
      <c r="L66" s="135"/>
      <c r="M66" s="132"/>
      <c r="N66" s="160"/>
    </row>
    <row r="67" spans="1:14" s="121" customFormat="1" ht="60" customHeight="1">
      <c r="A67" s="141" t="s">
        <v>206</v>
      </c>
      <c r="B67" s="142" t="s">
        <v>133</v>
      </c>
      <c r="C67" s="142" t="s">
        <v>75</v>
      </c>
      <c r="D67" s="124" t="s">
        <v>216</v>
      </c>
      <c r="E67" s="127">
        <v>1500</v>
      </c>
      <c r="F67" s="133">
        <v>79365</v>
      </c>
      <c r="G67" s="158" t="s">
        <v>116</v>
      </c>
      <c r="H67" s="133">
        <v>79365</v>
      </c>
      <c r="I67" s="128" t="s">
        <v>89</v>
      </c>
      <c r="J67" s="129" t="s">
        <v>90</v>
      </c>
      <c r="K67" s="130" t="s">
        <v>79</v>
      </c>
      <c r="L67" s="135"/>
      <c r="M67" s="132"/>
      <c r="N67" s="160"/>
    </row>
    <row r="68" spans="1:14" s="121" customFormat="1" ht="60" customHeight="1">
      <c r="A68" s="141" t="s">
        <v>207</v>
      </c>
      <c r="B68" s="142" t="s">
        <v>133</v>
      </c>
      <c r="C68" s="142" t="s">
        <v>75</v>
      </c>
      <c r="D68" s="124" t="s">
        <v>215</v>
      </c>
      <c r="E68" s="127">
        <v>1036</v>
      </c>
      <c r="F68" s="133">
        <v>54814.76</v>
      </c>
      <c r="G68" s="158" t="s">
        <v>116</v>
      </c>
      <c r="H68" s="133">
        <v>54814.76</v>
      </c>
      <c r="I68" s="128" t="s">
        <v>89</v>
      </c>
      <c r="J68" s="129" t="s">
        <v>90</v>
      </c>
      <c r="K68" s="130" t="s">
        <v>79</v>
      </c>
      <c r="L68" s="135"/>
      <c r="M68" s="132"/>
      <c r="N68" s="160"/>
    </row>
    <row r="69" spans="1:14" s="121" customFormat="1" ht="60" customHeight="1">
      <c r="A69" s="141" t="s">
        <v>208</v>
      </c>
      <c r="B69" s="142" t="s">
        <v>133</v>
      </c>
      <c r="C69" s="142" t="s">
        <v>75</v>
      </c>
      <c r="D69" s="124" t="s">
        <v>220</v>
      </c>
      <c r="E69" s="127">
        <v>1547</v>
      </c>
      <c r="F69" s="133">
        <v>81851.77</v>
      </c>
      <c r="G69" s="158" t="s">
        <v>116</v>
      </c>
      <c r="H69" s="133">
        <v>81851.77</v>
      </c>
      <c r="I69" s="128" t="s">
        <v>89</v>
      </c>
      <c r="J69" s="129" t="s">
        <v>90</v>
      </c>
      <c r="K69" s="130" t="s">
        <v>79</v>
      </c>
      <c r="L69" s="135"/>
      <c r="M69" s="132"/>
      <c r="N69" s="160"/>
    </row>
    <row r="70" spans="1:14" s="121" customFormat="1" ht="60" customHeight="1">
      <c r="A70" s="141" t="s">
        <v>209</v>
      </c>
      <c r="B70" s="142" t="s">
        <v>133</v>
      </c>
      <c r="C70" s="142" t="s">
        <v>219</v>
      </c>
      <c r="D70" s="124" t="s">
        <v>221</v>
      </c>
      <c r="E70" s="127">
        <v>3308</v>
      </c>
      <c r="F70" s="133">
        <v>175026.28</v>
      </c>
      <c r="G70" s="158" t="s">
        <v>116</v>
      </c>
      <c r="H70" s="133">
        <v>175026.28</v>
      </c>
      <c r="I70" s="128" t="s">
        <v>89</v>
      </c>
      <c r="J70" s="129" t="s">
        <v>90</v>
      </c>
      <c r="K70" s="130" t="s">
        <v>79</v>
      </c>
      <c r="L70" s="135"/>
      <c r="M70" s="132"/>
      <c r="N70" s="160"/>
    </row>
    <row r="71" spans="1:14" s="121" customFormat="1" ht="60" customHeight="1">
      <c r="A71" s="141" t="s">
        <v>210</v>
      </c>
      <c r="B71" s="142" t="s">
        <v>140</v>
      </c>
      <c r="C71" s="142" t="s">
        <v>222</v>
      </c>
      <c r="D71" s="124" t="s">
        <v>223</v>
      </c>
      <c r="E71" s="127">
        <v>3089</v>
      </c>
      <c r="F71" s="133">
        <v>575635.15</v>
      </c>
      <c r="G71" s="158" t="s">
        <v>116</v>
      </c>
      <c r="H71" s="133">
        <v>575635.15</v>
      </c>
      <c r="I71" s="128" t="s">
        <v>89</v>
      </c>
      <c r="J71" s="129" t="s">
        <v>90</v>
      </c>
      <c r="K71" s="130" t="s">
        <v>79</v>
      </c>
      <c r="L71" s="135"/>
      <c r="M71" s="132"/>
      <c r="N71" s="160"/>
    </row>
    <row r="72" spans="1:14" s="121" customFormat="1" ht="60" customHeight="1">
      <c r="A72" s="141" t="s">
        <v>211</v>
      </c>
      <c r="B72" s="142" t="s">
        <v>133</v>
      </c>
      <c r="C72" s="142" t="s">
        <v>110</v>
      </c>
      <c r="D72" s="124" t="s">
        <v>224</v>
      </c>
      <c r="E72" s="127">
        <v>5000</v>
      </c>
      <c r="F72" s="133">
        <v>206700</v>
      </c>
      <c r="G72" s="158" t="s">
        <v>116</v>
      </c>
      <c r="H72" s="133">
        <v>206700</v>
      </c>
      <c r="I72" s="128" t="s">
        <v>89</v>
      </c>
      <c r="J72" s="129" t="s">
        <v>90</v>
      </c>
      <c r="K72" s="130" t="s">
        <v>79</v>
      </c>
      <c r="L72" s="135"/>
      <c r="M72" s="132"/>
      <c r="N72" s="160"/>
    </row>
    <row r="73" spans="1:14" s="121" customFormat="1" ht="60" customHeight="1">
      <c r="A73" s="141" t="s">
        <v>212</v>
      </c>
      <c r="B73" s="142" t="s">
        <v>133</v>
      </c>
      <c r="C73" s="142" t="s">
        <v>225</v>
      </c>
      <c r="D73" s="124" t="s">
        <v>226</v>
      </c>
      <c r="E73" s="127">
        <v>2297</v>
      </c>
      <c r="F73" s="133">
        <v>94957.98</v>
      </c>
      <c r="G73" s="158" t="s">
        <v>116</v>
      </c>
      <c r="H73" s="133">
        <v>94957.98</v>
      </c>
      <c r="I73" s="128" t="s">
        <v>89</v>
      </c>
      <c r="J73" s="129" t="s">
        <v>90</v>
      </c>
      <c r="K73" s="130" t="s">
        <v>79</v>
      </c>
      <c r="L73" s="135"/>
      <c r="M73" s="132"/>
      <c r="N73" s="160"/>
    </row>
    <row r="74" spans="1:14" s="121" customFormat="1" ht="60" customHeight="1">
      <c r="A74" s="141" t="s">
        <v>213</v>
      </c>
      <c r="B74" s="142" t="s">
        <v>133</v>
      </c>
      <c r="C74" s="142" t="s">
        <v>227</v>
      </c>
      <c r="D74" s="124" t="s">
        <v>229</v>
      </c>
      <c r="E74" s="127">
        <v>1355</v>
      </c>
      <c r="F74" s="133">
        <v>58522.45</v>
      </c>
      <c r="G74" s="158" t="s">
        <v>116</v>
      </c>
      <c r="H74" s="133">
        <v>58522.45</v>
      </c>
      <c r="I74" s="128" t="s">
        <v>89</v>
      </c>
      <c r="J74" s="129" t="s">
        <v>90</v>
      </c>
      <c r="K74" s="130" t="s">
        <v>79</v>
      </c>
      <c r="L74" s="135"/>
      <c r="M74" s="132"/>
      <c r="N74" s="160"/>
    </row>
    <row r="75" spans="1:14" s="121" customFormat="1" ht="60" customHeight="1">
      <c r="A75" s="141" t="s">
        <v>214</v>
      </c>
      <c r="B75" s="142" t="s">
        <v>133</v>
      </c>
      <c r="C75" s="142" t="s">
        <v>230</v>
      </c>
      <c r="D75" s="124" t="s">
        <v>228</v>
      </c>
      <c r="E75" s="127">
        <v>770</v>
      </c>
      <c r="F75" s="133">
        <v>33256.300000000003</v>
      </c>
      <c r="G75" s="158" t="s">
        <v>116</v>
      </c>
      <c r="H75" s="133">
        <v>33256.300000000003</v>
      </c>
      <c r="I75" s="128" t="s">
        <v>89</v>
      </c>
      <c r="J75" s="129" t="s">
        <v>90</v>
      </c>
      <c r="K75" s="130" t="s">
        <v>79</v>
      </c>
      <c r="L75" s="135"/>
      <c r="M75" s="132"/>
      <c r="N75" s="160"/>
    </row>
    <row r="76" spans="1:14" s="121" customFormat="1" ht="60" customHeight="1">
      <c r="A76" s="141" t="s">
        <v>231</v>
      </c>
      <c r="B76" s="142" t="s">
        <v>133</v>
      </c>
      <c r="C76" s="142" t="s">
        <v>230</v>
      </c>
      <c r="D76" s="124" t="s">
        <v>237</v>
      </c>
      <c r="E76" s="127">
        <v>1062</v>
      </c>
      <c r="F76" s="133">
        <v>45867.78</v>
      </c>
      <c r="G76" s="158" t="s">
        <v>116</v>
      </c>
      <c r="H76" s="133">
        <v>45867.78</v>
      </c>
      <c r="I76" s="128" t="s">
        <v>89</v>
      </c>
      <c r="J76" s="129" t="s">
        <v>90</v>
      </c>
      <c r="K76" s="130" t="s">
        <v>79</v>
      </c>
      <c r="L76" s="135"/>
      <c r="M76" s="132"/>
      <c r="N76" s="160"/>
    </row>
    <row r="77" spans="1:14" s="121" customFormat="1" ht="60" customHeight="1">
      <c r="A77" s="141" t="s">
        <v>232</v>
      </c>
      <c r="B77" s="142" t="s">
        <v>133</v>
      </c>
      <c r="C77" s="142" t="s">
        <v>230</v>
      </c>
      <c r="D77" s="124" t="s">
        <v>238</v>
      </c>
      <c r="E77" s="127">
        <v>999</v>
      </c>
      <c r="F77" s="133">
        <v>43146.81</v>
      </c>
      <c r="G77" s="158" t="s">
        <v>116</v>
      </c>
      <c r="H77" s="133">
        <v>43146.81</v>
      </c>
      <c r="I77" s="128" t="s">
        <v>89</v>
      </c>
      <c r="J77" s="129" t="s">
        <v>90</v>
      </c>
      <c r="K77" s="130" t="s">
        <v>79</v>
      </c>
      <c r="L77" s="135"/>
      <c r="M77" s="132"/>
      <c r="N77" s="160"/>
    </row>
    <row r="78" spans="1:14" s="121" customFormat="1" ht="60" customHeight="1">
      <c r="A78" s="141" t="s">
        <v>233</v>
      </c>
      <c r="B78" s="142" t="s">
        <v>239</v>
      </c>
      <c r="C78" s="142" t="s">
        <v>87</v>
      </c>
      <c r="D78" s="124" t="s">
        <v>240</v>
      </c>
      <c r="E78" s="127">
        <v>7</v>
      </c>
      <c r="F78" s="133">
        <v>1</v>
      </c>
      <c r="G78" s="158" t="s">
        <v>116</v>
      </c>
      <c r="H78" s="133">
        <v>1</v>
      </c>
      <c r="I78" s="128" t="s">
        <v>241</v>
      </c>
      <c r="J78" s="129" t="s">
        <v>90</v>
      </c>
      <c r="K78" s="130" t="s">
        <v>79</v>
      </c>
      <c r="L78" s="135"/>
      <c r="M78" s="132"/>
      <c r="N78" s="160"/>
    </row>
    <row r="79" spans="1:14" s="121" customFormat="1" ht="60" customHeight="1">
      <c r="A79" s="141" t="s">
        <v>234</v>
      </c>
      <c r="B79" s="142" t="s">
        <v>239</v>
      </c>
      <c r="C79" s="142" t="s">
        <v>227</v>
      </c>
      <c r="D79" s="124" t="s">
        <v>242</v>
      </c>
      <c r="E79" s="127">
        <v>8</v>
      </c>
      <c r="F79" s="133">
        <v>1</v>
      </c>
      <c r="G79" s="158" t="s">
        <v>116</v>
      </c>
      <c r="H79" s="133">
        <v>1</v>
      </c>
      <c r="I79" s="128" t="s">
        <v>243</v>
      </c>
      <c r="J79" s="129" t="s">
        <v>90</v>
      </c>
      <c r="K79" s="130" t="s">
        <v>79</v>
      </c>
      <c r="L79" s="135"/>
      <c r="M79" s="132"/>
      <c r="N79" s="160"/>
    </row>
    <row r="80" spans="1:14" s="121" customFormat="1" ht="60" customHeight="1">
      <c r="A80" s="141" t="s">
        <v>235</v>
      </c>
      <c r="B80" s="142" t="s">
        <v>239</v>
      </c>
      <c r="C80" s="142" t="s">
        <v>75</v>
      </c>
      <c r="D80" s="124" t="s">
        <v>244</v>
      </c>
      <c r="E80" s="127">
        <v>4138</v>
      </c>
      <c r="F80" s="133">
        <v>1</v>
      </c>
      <c r="G80" s="158" t="s">
        <v>116</v>
      </c>
      <c r="H80" s="133">
        <v>1</v>
      </c>
      <c r="I80" s="128" t="s">
        <v>243</v>
      </c>
      <c r="J80" s="129" t="s">
        <v>90</v>
      </c>
      <c r="K80" s="130" t="s">
        <v>79</v>
      </c>
      <c r="L80" s="135"/>
      <c r="M80" s="132"/>
      <c r="N80" s="160"/>
    </row>
    <row r="81" spans="1:14" s="121" customFormat="1" ht="60" customHeight="1">
      <c r="A81" s="141" t="s">
        <v>236</v>
      </c>
      <c r="B81" s="142" t="s">
        <v>245</v>
      </c>
      <c r="C81" s="142" t="s">
        <v>246</v>
      </c>
      <c r="D81" s="124" t="s">
        <v>247</v>
      </c>
      <c r="E81" s="127">
        <v>4</v>
      </c>
      <c r="F81" s="133">
        <v>842.96</v>
      </c>
      <c r="G81" s="158" t="s">
        <v>116</v>
      </c>
      <c r="H81" s="133">
        <v>842.96</v>
      </c>
      <c r="I81" s="128" t="s">
        <v>243</v>
      </c>
      <c r="J81" s="129" t="s">
        <v>90</v>
      </c>
      <c r="K81" s="130" t="s">
        <v>79</v>
      </c>
      <c r="L81" s="135"/>
      <c r="M81" s="132"/>
      <c r="N81" s="160"/>
    </row>
    <row r="82" spans="1:14" s="121" customFormat="1" ht="60" customHeight="1">
      <c r="A82" s="141" t="s">
        <v>250</v>
      </c>
      <c r="B82" s="142" t="s">
        <v>239</v>
      </c>
      <c r="C82" s="142" t="s">
        <v>83</v>
      </c>
      <c r="D82" s="124" t="s">
        <v>248</v>
      </c>
      <c r="E82" s="127">
        <v>4</v>
      </c>
      <c r="F82" s="133">
        <v>1</v>
      </c>
      <c r="G82" s="158" t="s">
        <v>116</v>
      </c>
      <c r="H82" s="133">
        <v>1</v>
      </c>
      <c r="I82" s="128" t="s">
        <v>243</v>
      </c>
      <c r="J82" s="129" t="s">
        <v>90</v>
      </c>
      <c r="K82" s="130" t="s">
        <v>79</v>
      </c>
      <c r="L82" s="135"/>
      <c r="M82" s="132"/>
      <c r="N82" s="160"/>
    </row>
    <row r="83" spans="1:14" s="121" customFormat="1" ht="60" customHeight="1">
      <c r="A83" s="141" t="s">
        <v>251</v>
      </c>
      <c r="B83" s="142" t="s">
        <v>133</v>
      </c>
      <c r="C83" s="142" t="s">
        <v>83</v>
      </c>
      <c r="D83" s="124" t="s">
        <v>249</v>
      </c>
      <c r="E83" s="127">
        <v>1034</v>
      </c>
      <c r="F83" s="133">
        <v>53385.42</v>
      </c>
      <c r="G83" s="158" t="s">
        <v>116</v>
      </c>
      <c r="H83" s="133">
        <v>53385.42</v>
      </c>
      <c r="I83" s="128" t="s">
        <v>243</v>
      </c>
      <c r="J83" s="129" t="s">
        <v>90</v>
      </c>
      <c r="K83" s="130" t="s">
        <v>79</v>
      </c>
      <c r="L83" s="135"/>
      <c r="M83" s="132"/>
      <c r="N83" s="160"/>
    </row>
    <row r="84" spans="1:14" s="121" customFormat="1" ht="60" customHeight="1">
      <c r="A84" s="141" t="s">
        <v>252</v>
      </c>
      <c r="B84" s="142" t="s">
        <v>133</v>
      </c>
      <c r="C84" s="142" t="s">
        <v>254</v>
      </c>
      <c r="D84" s="124" t="s">
        <v>255</v>
      </c>
      <c r="E84" s="127">
        <v>1870</v>
      </c>
      <c r="F84" s="133">
        <v>96548.1</v>
      </c>
      <c r="G84" s="158" t="s">
        <v>116</v>
      </c>
      <c r="H84" s="133">
        <v>96548.1</v>
      </c>
      <c r="I84" s="128" t="s">
        <v>243</v>
      </c>
      <c r="J84" s="129" t="s">
        <v>90</v>
      </c>
      <c r="K84" s="130" t="s">
        <v>79</v>
      </c>
      <c r="L84" s="135"/>
      <c r="M84" s="132"/>
      <c r="N84" s="160"/>
    </row>
    <row r="85" spans="1:14" s="121" customFormat="1" ht="60" customHeight="1">
      <c r="A85" s="141" t="s">
        <v>253</v>
      </c>
      <c r="B85" s="142" t="s">
        <v>239</v>
      </c>
      <c r="C85" s="142" t="s">
        <v>225</v>
      </c>
      <c r="D85" s="124" t="s">
        <v>256</v>
      </c>
      <c r="E85" s="127">
        <v>4</v>
      </c>
      <c r="F85" s="133">
        <v>1</v>
      </c>
      <c r="G85" s="158" t="s">
        <v>116</v>
      </c>
      <c r="H85" s="133">
        <v>1</v>
      </c>
      <c r="I85" s="128" t="s">
        <v>243</v>
      </c>
      <c r="J85" s="129" t="s">
        <v>90</v>
      </c>
      <c r="K85" s="130" t="s">
        <v>79</v>
      </c>
      <c r="L85" s="135"/>
      <c r="M85" s="132"/>
      <c r="N85" s="160"/>
    </row>
    <row r="86" spans="1:14" s="121" customFormat="1" ht="23.25" customHeight="1">
      <c r="A86" s="127"/>
      <c r="B86" s="134" t="s">
        <v>18</v>
      </c>
      <c r="C86" s="123"/>
      <c r="D86" s="135"/>
      <c r="E86" s="137">
        <f>SUM(E36:E85)</f>
        <v>271496</v>
      </c>
      <c r="F86" s="137">
        <f t="shared" ref="F86:H86" si="2">SUM(F36:F85)</f>
        <v>17243446.630000003</v>
      </c>
      <c r="G86" s="137"/>
      <c r="H86" s="137">
        <f t="shared" si="2"/>
        <v>17243446.630000003</v>
      </c>
      <c r="I86" s="144"/>
      <c r="J86" s="129"/>
      <c r="K86" s="130"/>
      <c r="L86" s="135"/>
      <c r="M86" s="132"/>
      <c r="N86" s="160"/>
    </row>
    <row r="87" spans="1:14" s="121" customFormat="1" ht="22.5" customHeight="1">
      <c r="A87" s="127"/>
      <c r="B87" s="134" t="s">
        <v>19</v>
      </c>
      <c r="C87" s="123"/>
      <c r="D87" s="135"/>
      <c r="E87" s="161">
        <f>E28+E33+E86</f>
        <v>271745.7</v>
      </c>
      <c r="F87" s="161">
        <f>F20+F25+F28+F33+F86</f>
        <v>26840297.900000002</v>
      </c>
      <c r="G87" s="161">
        <f t="shared" ref="G87" si="3">G25+G28+G33+G86</f>
        <v>3383594.3000000003</v>
      </c>
      <c r="H87" s="137">
        <f>H20+H25+H28+H33+H86</f>
        <v>76241486.080000013</v>
      </c>
      <c r="I87" s="144"/>
      <c r="J87" s="129"/>
      <c r="K87" s="130"/>
      <c r="L87" s="135"/>
      <c r="M87" s="132"/>
      <c r="N87" s="160"/>
    </row>
    <row r="88" spans="1:14" ht="15" customHeight="1">
      <c r="A88" s="162"/>
      <c r="B88" s="163" t="s">
        <v>64</v>
      </c>
      <c r="C88" s="164"/>
      <c r="D88" s="165"/>
      <c r="E88" s="166">
        <f>E86</f>
        <v>271496</v>
      </c>
      <c r="F88" s="166">
        <f t="shared" ref="F88:H88" si="4">F86</f>
        <v>17243446.630000003</v>
      </c>
      <c r="G88" s="166">
        <f t="shared" si="4"/>
        <v>0</v>
      </c>
      <c r="H88" s="166">
        <f t="shared" si="4"/>
        <v>17243446.630000003</v>
      </c>
      <c r="I88" s="165"/>
      <c r="J88" s="167"/>
      <c r="K88" s="165"/>
      <c r="L88" s="165"/>
      <c r="M88" s="132"/>
      <c r="N88" s="160"/>
    </row>
    <row r="89" spans="1:14">
      <c r="A89" s="168"/>
      <c r="B89" s="168"/>
      <c r="C89" s="168"/>
      <c r="D89" s="168"/>
      <c r="E89" s="169"/>
      <c r="F89" s="170"/>
      <c r="G89" s="171"/>
      <c r="H89" s="172"/>
      <c r="I89" s="168"/>
      <c r="J89" s="173"/>
      <c r="K89" s="168"/>
      <c r="L89" s="168"/>
    </row>
    <row r="90" spans="1:14">
      <c r="A90" s="168"/>
      <c r="B90" s="168"/>
      <c r="C90" s="168"/>
      <c r="D90" s="168"/>
      <c r="E90" s="174"/>
      <c r="F90" s="175"/>
      <c r="G90" s="170"/>
      <c r="H90" s="171"/>
      <c r="I90" s="168"/>
      <c r="J90" s="173"/>
      <c r="K90" s="168"/>
      <c r="L90" s="168"/>
    </row>
    <row r="137" spans="9:10">
      <c r="I137" s="176"/>
      <c r="J137" s="177"/>
    </row>
  </sheetData>
  <mergeCells count="5">
    <mergeCell ref="A34:L34"/>
    <mergeCell ref="A16:L16"/>
    <mergeCell ref="A21:L21"/>
    <mergeCell ref="A26:L26"/>
    <mergeCell ref="A29:L29"/>
  </mergeCells>
  <phoneticPr fontId="0" type="noConversion"/>
  <printOptions horizontalCentered="1" verticalCentered="1"/>
  <pageMargins left="0.19685039370078741" right="0.19685039370078741" top="0.15748031496062992" bottom="0.35433070866141736" header="0.15748031496062992" footer="0.31496062992125984"/>
  <pageSetup paperSize="9" scale="75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I88"/>
  <sheetViews>
    <sheetView zoomScale="120" zoomScaleNormal="120" zoomScalePageLayoutView="110" workbookViewId="0">
      <selection activeCell="J19" sqref="J19"/>
    </sheetView>
  </sheetViews>
  <sheetFormatPr defaultColWidth="9.140625" defaultRowHeight="12.75"/>
  <cols>
    <col min="1" max="1" width="8.42578125" style="178" customWidth="1"/>
    <col min="2" max="2" width="23" style="83" customWidth="1"/>
    <col min="3" max="3" width="14" style="83" customWidth="1"/>
    <col min="4" max="4" width="14.85546875" style="85" customWidth="1"/>
    <col min="5" max="5" width="15.42578125" style="178" customWidth="1"/>
    <col min="6" max="6" width="21" style="178" customWidth="1"/>
    <col min="7" max="7" width="18.5703125" style="178" customWidth="1"/>
    <col min="8" max="8" width="18.85546875" style="178" customWidth="1"/>
    <col min="9" max="9" width="12.7109375" style="178" bestFit="1" customWidth="1"/>
    <col min="10" max="10" width="11.140625" style="178" customWidth="1"/>
    <col min="11" max="11" width="11.42578125" style="178" customWidth="1"/>
    <col min="12" max="16384" width="9.140625" style="178"/>
  </cols>
  <sheetData>
    <row r="2" spans="1:8">
      <c r="D2" s="84"/>
      <c r="E2" s="179" t="s">
        <v>11</v>
      </c>
    </row>
    <row r="3" spans="1:8">
      <c r="D3" s="84"/>
      <c r="E3" s="179" t="s">
        <v>12</v>
      </c>
    </row>
    <row r="5" spans="1:8" ht="13.5" thickBot="1"/>
    <row r="6" spans="1:8" ht="90" thickBot="1">
      <c r="A6" s="180" t="s">
        <v>2</v>
      </c>
      <c r="B6" s="86" t="s">
        <v>13</v>
      </c>
      <c r="C6" s="86" t="s">
        <v>3</v>
      </c>
      <c r="D6" s="87" t="s">
        <v>17</v>
      </c>
      <c r="E6" s="181" t="s">
        <v>14</v>
      </c>
      <c r="F6" s="181" t="s">
        <v>15</v>
      </c>
      <c r="G6" s="181" t="s">
        <v>4</v>
      </c>
      <c r="H6" s="181" t="s">
        <v>16</v>
      </c>
    </row>
    <row r="7" spans="1:8" ht="15" customHeight="1">
      <c r="A7" s="182">
        <v>1</v>
      </c>
      <c r="B7" s="183">
        <v>2</v>
      </c>
      <c r="C7" s="88">
        <v>3</v>
      </c>
      <c r="D7" s="89">
        <v>4</v>
      </c>
      <c r="E7" s="184">
        <v>5</v>
      </c>
      <c r="F7" s="185">
        <v>6</v>
      </c>
      <c r="G7" s="184">
        <v>7</v>
      </c>
      <c r="H7" s="185">
        <v>8</v>
      </c>
    </row>
    <row r="8" spans="1:8" ht="25.5" customHeight="1">
      <c r="A8" s="220" t="s">
        <v>49</v>
      </c>
      <c r="B8" s="221"/>
      <c r="C8" s="221"/>
      <c r="D8" s="221"/>
      <c r="E8" s="221"/>
      <c r="F8" s="221"/>
      <c r="G8" s="221"/>
      <c r="H8" s="222"/>
    </row>
    <row r="9" spans="1:8" ht="43.9" customHeight="1">
      <c r="A9" s="186" t="s">
        <v>73</v>
      </c>
      <c r="B9" s="187" t="s">
        <v>257</v>
      </c>
      <c r="C9" s="90">
        <v>180300</v>
      </c>
      <c r="D9" s="90">
        <v>180300</v>
      </c>
      <c r="E9" s="188" t="s">
        <v>258</v>
      </c>
      <c r="F9" s="189" t="s">
        <v>262</v>
      </c>
      <c r="G9" s="190" t="s">
        <v>267</v>
      </c>
      <c r="H9" s="189"/>
    </row>
    <row r="10" spans="1:8" ht="37.9" customHeight="1">
      <c r="A10" s="186" t="s">
        <v>81</v>
      </c>
      <c r="B10" s="187" t="s">
        <v>260</v>
      </c>
      <c r="C10" s="91">
        <v>550960.82999999996</v>
      </c>
      <c r="D10" s="91">
        <v>550960.82999999996</v>
      </c>
      <c r="E10" s="188" t="s">
        <v>261</v>
      </c>
      <c r="F10" s="189" t="s">
        <v>262</v>
      </c>
      <c r="G10" s="190" t="s">
        <v>259</v>
      </c>
      <c r="H10" s="189"/>
    </row>
    <row r="11" spans="1:8" ht="37.9" customHeight="1">
      <c r="A11" s="186" t="s">
        <v>93</v>
      </c>
      <c r="B11" s="91" t="s">
        <v>264</v>
      </c>
      <c r="C11" s="92">
        <v>155413</v>
      </c>
      <c r="D11" s="93">
        <v>128068.98</v>
      </c>
      <c r="E11" s="188" t="s">
        <v>102</v>
      </c>
      <c r="F11" s="189" t="s">
        <v>263</v>
      </c>
      <c r="G11" s="190" t="s">
        <v>267</v>
      </c>
      <c r="H11" s="189"/>
    </row>
    <row r="12" spans="1:8" ht="16.5" customHeight="1">
      <c r="A12" s="192"/>
      <c r="B12" s="193" t="s">
        <v>18</v>
      </c>
      <c r="C12" s="94">
        <f>SUM(C9:C11)</f>
        <v>886673.83</v>
      </c>
      <c r="D12" s="94">
        <f>SUM(D9:D11)</f>
        <v>859329.80999999994</v>
      </c>
      <c r="E12" s="188"/>
      <c r="F12" s="190"/>
      <c r="G12" s="194"/>
      <c r="H12" s="189"/>
    </row>
    <row r="13" spans="1:8" ht="23.25" customHeight="1">
      <c r="A13" s="220" t="s">
        <v>50</v>
      </c>
      <c r="B13" s="221"/>
      <c r="C13" s="221"/>
      <c r="D13" s="221"/>
      <c r="E13" s="221"/>
      <c r="F13" s="221"/>
      <c r="G13" s="221"/>
      <c r="H13" s="222"/>
    </row>
    <row r="14" spans="1:8" ht="40.15" customHeight="1">
      <c r="A14" s="196"/>
      <c r="B14" s="91" t="s">
        <v>265</v>
      </c>
      <c r="C14" s="95">
        <v>378000</v>
      </c>
      <c r="D14" s="96">
        <v>324000</v>
      </c>
      <c r="E14" s="188" t="s">
        <v>266</v>
      </c>
      <c r="F14" s="190" t="s">
        <v>281</v>
      </c>
      <c r="G14" s="190" t="s">
        <v>79</v>
      </c>
      <c r="H14" s="197"/>
    </row>
    <row r="15" spans="1:8" ht="41.45" customHeight="1">
      <c r="A15" s="196"/>
      <c r="B15" s="91" t="s">
        <v>268</v>
      </c>
      <c r="C15" s="95">
        <v>381000</v>
      </c>
      <c r="D15" s="96">
        <v>164000</v>
      </c>
      <c r="E15" s="188" t="s">
        <v>266</v>
      </c>
      <c r="F15" s="190" t="s">
        <v>281</v>
      </c>
      <c r="G15" s="190" t="s">
        <v>79</v>
      </c>
      <c r="H15" s="197"/>
    </row>
    <row r="16" spans="1:8" ht="40.9" customHeight="1">
      <c r="A16" s="196"/>
      <c r="B16" s="91" t="s">
        <v>269</v>
      </c>
      <c r="C16" s="95">
        <v>2464643</v>
      </c>
      <c r="D16" s="96">
        <v>985857</v>
      </c>
      <c r="E16" s="188" t="s">
        <v>270</v>
      </c>
      <c r="F16" s="190" t="s">
        <v>281</v>
      </c>
      <c r="G16" s="190" t="s">
        <v>79</v>
      </c>
      <c r="H16" s="197"/>
    </row>
    <row r="17" spans="1:9" ht="39.6" customHeight="1">
      <c r="A17" s="196"/>
      <c r="B17" s="91" t="s">
        <v>271</v>
      </c>
      <c r="C17" s="95">
        <v>200000</v>
      </c>
      <c r="D17" s="95"/>
      <c r="E17" s="188" t="s">
        <v>272</v>
      </c>
      <c r="F17" s="190" t="s">
        <v>281</v>
      </c>
      <c r="G17" s="190" t="s">
        <v>79</v>
      </c>
      <c r="H17" s="197"/>
    </row>
    <row r="18" spans="1:9" ht="39.6" customHeight="1">
      <c r="A18" s="198"/>
      <c r="B18" s="199" t="s">
        <v>273</v>
      </c>
      <c r="C18" s="97">
        <v>280000</v>
      </c>
      <c r="D18" s="97"/>
      <c r="E18" s="200" t="s">
        <v>243</v>
      </c>
      <c r="F18" s="190" t="s">
        <v>281</v>
      </c>
      <c r="G18" s="190" t="s">
        <v>79</v>
      </c>
      <c r="H18" s="197"/>
    </row>
    <row r="19" spans="1:9" ht="39.6" customHeight="1">
      <c r="A19" s="198"/>
      <c r="B19" s="199" t="s">
        <v>274</v>
      </c>
      <c r="C19" s="97">
        <v>293000</v>
      </c>
      <c r="D19" s="97"/>
      <c r="E19" s="200" t="s">
        <v>275</v>
      </c>
      <c r="F19" s="190" t="s">
        <v>281</v>
      </c>
      <c r="G19" s="190" t="s">
        <v>79</v>
      </c>
      <c r="H19" s="197"/>
    </row>
    <row r="20" spans="1:9" ht="38.450000000000003" customHeight="1">
      <c r="A20" s="198"/>
      <c r="B20" s="199" t="s">
        <v>276</v>
      </c>
      <c r="C20" s="97">
        <v>516005</v>
      </c>
      <c r="D20" s="97"/>
      <c r="E20" s="200" t="s">
        <v>243</v>
      </c>
      <c r="F20" s="190" t="s">
        <v>281</v>
      </c>
      <c r="G20" s="190" t="s">
        <v>79</v>
      </c>
      <c r="H20" s="197"/>
      <c r="I20" s="201"/>
    </row>
    <row r="21" spans="1:9" ht="24.75" customHeight="1">
      <c r="A21" s="198"/>
      <c r="B21" s="199" t="s">
        <v>277</v>
      </c>
      <c r="C21" s="97">
        <v>260000</v>
      </c>
      <c r="D21" s="98">
        <v>10833.33</v>
      </c>
      <c r="E21" s="200"/>
      <c r="F21" s="190" t="s">
        <v>322</v>
      </c>
      <c r="G21" s="190" t="s">
        <v>267</v>
      </c>
      <c r="H21" s="197"/>
      <c r="I21" s="191"/>
    </row>
    <row r="22" spans="1:9" ht="18" customHeight="1">
      <c r="A22" s="202"/>
      <c r="B22" s="193" t="s">
        <v>18</v>
      </c>
      <c r="C22" s="99">
        <f>SUM(C14:C21)</f>
        <v>4772648</v>
      </c>
      <c r="D22" s="99">
        <f>SUM(D14:D21)</f>
        <v>1484690.33</v>
      </c>
      <c r="E22" s="203"/>
      <c r="F22" s="204"/>
      <c r="G22" s="205"/>
      <c r="H22" s="206"/>
      <c r="I22" s="195"/>
    </row>
    <row r="23" spans="1:9" ht="21.75" customHeight="1">
      <c r="A23" s="207"/>
      <c r="B23" s="223" t="s">
        <v>60</v>
      </c>
      <c r="C23" s="224"/>
      <c r="D23" s="224"/>
      <c r="E23" s="224"/>
      <c r="F23" s="224"/>
      <c r="G23" s="225"/>
      <c r="H23" s="208"/>
    </row>
    <row r="24" spans="1:9" ht="37.15" customHeight="1">
      <c r="A24" s="209" t="s">
        <v>73</v>
      </c>
      <c r="B24" s="210" t="s">
        <v>278</v>
      </c>
      <c r="C24" s="95">
        <v>125000</v>
      </c>
      <c r="D24" s="96">
        <v>125000</v>
      </c>
      <c r="E24" s="211" t="s">
        <v>279</v>
      </c>
      <c r="F24" s="190" t="s">
        <v>281</v>
      </c>
      <c r="G24" s="190" t="s">
        <v>267</v>
      </c>
      <c r="H24" s="189"/>
    </row>
    <row r="25" spans="1:9" ht="42.6" customHeight="1">
      <c r="A25" s="209" t="s">
        <v>81</v>
      </c>
      <c r="B25" s="91" t="s">
        <v>280</v>
      </c>
      <c r="C25" s="95">
        <v>112000</v>
      </c>
      <c r="D25" s="96">
        <v>48000</v>
      </c>
      <c r="E25" s="211" t="s">
        <v>266</v>
      </c>
      <c r="F25" s="190" t="s">
        <v>281</v>
      </c>
      <c r="G25" s="212" t="s">
        <v>79</v>
      </c>
      <c r="H25" s="189"/>
    </row>
    <row r="26" spans="1:9" ht="39.6" customHeight="1">
      <c r="A26" s="209" t="s">
        <v>93</v>
      </c>
      <c r="B26" s="91" t="s">
        <v>282</v>
      </c>
      <c r="C26" s="95">
        <v>142000</v>
      </c>
      <c r="D26" s="96">
        <v>61000</v>
      </c>
      <c r="E26" s="211" t="s">
        <v>266</v>
      </c>
      <c r="F26" s="190" t="s">
        <v>281</v>
      </c>
      <c r="G26" s="212" t="s">
        <v>79</v>
      </c>
      <c r="H26" s="189"/>
    </row>
    <row r="27" spans="1:9" ht="42.6" customHeight="1">
      <c r="A27" s="209" t="s">
        <v>135</v>
      </c>
      <c r="B27" s="91" t="s">
        <v>283</v>
      </c>
      <c r="C27" s="95">
        <v>191730</v>
      </c>
      <c r="D27" s="95"/>
      <c r="E27" s="211" t="s">
        <v>243</v>
      </c>
      <c r="F27" s="190" t="s">
        <v>281</v>
      </c>
      <c r="G27" s="212" t="s">
        <v>79</v>
      </c>
      <c r="H27" s="189"/>
    </row>
    <row r="28" spans="1:9" ht="39.6" customHeight="1">
      <c r="A28" s="209" t="s">
        <v>136</v>
      </c>
      <c r="B28" s="210" t="s">
        <v>284</v>
      </c>
      <c r="C28" s="95">
        <v>83000</v>
      </c>
      <c r="D28" s="95"/>
      <c r="E28" s="211" t="s">
        <v>272</v>
      </c>
      <c r="F28" s="190" t="s">
        <v>281</v>
      </c>
      <c r="G28" s="212" t="s">
        <v>79</v>
      </c>
      <c r="H28" s="189"/>
    </row>
    <row r="29" spans="1:9" ht="31.9" customHeight="1">
      <c r="A29" s="209" t="s">
        <v>137</v>
      </c>
      <c r="B29" s="210" t="s">
        <v>285</v>
      </c>
      <c r="C29" s="95">
        <v>68040</v>
      </c>
      <c r="D29" s="96">
        <v>68040</v>
      </c>
      <c r="E29" s="211" t="s">
        <v>286</v>
      </c>
      <c r="F29" s="212"/>
      <c r="G29" s="190" t="s">
        <v>267</v>
      </c>
      <c r="H29" s="189"/>
    </row>
    <row r="30" spans="1:9" ht="31.9" customHeight="1">
      <c r="A30" s="209" t="s">
        <v>138</v>
      </c>
      <c r="B30" s="210" t="s">
        <v>287</v>
      </c>
      <c r="C30" s="95">
        <v>80500</v>
      </c>
      <c r="D30" s="96">
        <v>80500</v>
      </c>
      <c r="E30" s="211" t="s">
        <v>286</v>
      </c>
      <c r="F30" s="212"/>
      <c r="G30" s="190" t="s">
        <v>267</v>
      </c>
      <c r="H30" s="189"/>
    </row>
    <row r="31" spans="1:9" ht="31.9" customHeight="1">
      <c r="A31" s="209" t="s">
        <v>142</v>
      </c>
      <c r="B31" s="210" t="s">
        <v>288</v>
      </c>
      <c r="C31" s="95">
        <v>69615</v>
      </c>
      <c r="D31" s="96">
        <v>69615</v>
      </c>
      <c r="E31" s="211" t="s">
        <v>286</v>
      </c>
      <c r="F31" s="212"/>
      <c r="G31" s="190" t="s">
        <v>267</v>
      </c>
      <c r="H31" s="213"/>
    </row>
    <row r="32" spans="1:9" ht="31.9" customHeight="1">
      <c r="A32" s="209" t="s">
        <v>143</v>
      </c>
      <c r="B32" s="210" t="s">
        <v>289</v>
      </c>
      <c r="C32" s="95">
        <v>192960</v>
      </c>
      <c r="D32" s="96">
        <v>192960</v>
      </c>
      <c r="E32" s="211" t="s">
        <v>286</v>
      </c>
      <c r="F32" s="212"/>
      <c r="G32" s="190" t="s">
        <v>267</v>
      </c>
      <c r="H32" s="213"/>
    </row>
    <row r="33" spans="1:9" ht="31.9" customHeight="1">
      <c r="A33" s="209" t="s">
        <v>144</v>
      </c>
      <c r="B33" s="210" t="s">
        <v>290</v>
      </c>
      <c r="C33" s="95">
        <v>55500</v>
      </c>
      <c r="D33" s="96">
        <v>55500</v>
      </c>
      <c r="E33" s="211" t="s">
        <v>270</v>
      </c>
      <c r="F33" s="212"/>
      <c r="G33" s="190" t="s">
        <v>267</v>
      </c>
      <c r="H33" s="213"/>
    </row>
    <row r="34" spans="1:9" ht="31.9" customHeight="1">
      <c r="A34" s="209" t="s">
        <v>145</v>
      </c>
      <c r="B34" s="210" t="s">
        <v>291</v>
      </c>
      <c r="C34" s="95">
        <f>4025166.71+4500</f>
        <v>4029666.71</v>
      </c>
      <c r="D34" s="96">
        <f>3979863.71+4500</f>
        <v>3984363.71</v>
      </c>
      <c r="E34" s="211"/>
      <c r="F34" s="212"/>
      <c r="G34" s="190" t="s">
        <v>267</v>
      </c>
      <c r="H34" s="213"/>
    </row>
    <row r="35" spans="1:9" ht="21" customHeight="1">
      <c r="A35" s="209"/>
      <c r="B35" s="193" t="s">
        <v>18</v>
      </c>
      <c r="C35" s="99">
        <f>SUM(C24:C34)</f>
        <v>5150011.71</v>
      </c>
      <c r="D35" s="99">
        <f>SUM(D24:D34)</f>
        <v>4684978.71</v>
      </c>
      <c r="E35" s="211"/>
      <c r="F35" s="212"/>
      <c r="G35" s="190"/>
      <c r="H35" s="208"/>
    </row>
    <row r="36" spans="1:9" ht="20.25" customHeight="1">
      <c r="A36" s="209"/>
      <c r="B36" s="193" t="s">
        <v>19</v>
      </c>
      <c r="C36" s="99">
        <f>C12+C22+C35</f>
        <v>10809333.539999999</v>
      </c>
      <c r="D36" s="99">
        <f>D12+D22+D35</f>
        <v>7028998.8499999996</v>
      </c>
      <c r="E36" s="211"/>
      <c r="F36" s="212"/>
      <c r="G36" s="194"/>
      <c r="H36" s="208"/>
      <c r="I36" s="195"/>
    </row>
    <row r="38" spans="1:9">
      <c r="C38" s="100"/>
      <c r="D38" s="101"/>
      <c r="E38" s="191"/>
    </row>
    <row r="39" spans="1:9">
      <c r="C39" s="102"/>
      <c r="D39" s="103"/>
      <c r="E39" s="191"/>
      <c r="F39" s="191"/>
    </row>
    <row r="40" spans="1:9">
      <c r="C40" s="104"/>
      <c r="D40" s="101"/>
      <c r="E40" s="101"/>
      <c r="F40" s="214"/>
    </row>
    <row r="41" spans="1:9">
      <c r="C41" s="104"/>
      <c r="D41" s="105"/>
      <c r="E41" s="215"/>
      <c r="F41" s="214"/>
    </row>
    <row r="42" spans="1:9">
      <c r="C42" s="102"/>
      <c r="D42" s="103"/>
      <c r="E42" s="191"/>
    </row>
    <row r="43" spans="1:9">
      <c r="C43" s="102"/>
      <c r="D43" s="103"/>
      <c r="E43" s="191"/>
    </row>
    <row r="44" spans="1:9">
      <c r="C44" s="102"/>
      <c r="D44" s="103"/>
      <c r="E44" s="191"/>
    </row>
    <row r="45" spans="1:9">
      <c r="B45" s="216"/>
      <c r="C45" s="106"/>
      <c r="D45" s="107"/>
      <c r="E45" s="217"/>
      <c r="F45" s="217"/>
    </row>
    <row r="46" spans="1:9">
      <c r="C46" s="102"/>
      <c r="D46" s="103"/>
    </row>
    <row r="47" spans="1:9">
      <c r="C47" s="102"/>
      <c r="D47" s="103"/>
      <c r="E47" s="191"/>
      <c r="F47" s="191"/>
      <c r="G47" s="191"/>
    </row>
    <row r="48" spans="1:9">
      <c r="C48" s="102"/>
      <c r="D48" s="103"/>
    </row>
    <row r="49" spans="3:4">
      <c r="C49" s="102"/>
      <c r="D49" s="103"/>
    </row>
    <row r="50" spans="3:4">
      <c r="C50" s="102"/>
      <c r="D50" s="103"/>
    </row>
    <row r="51" spans="3:4">
      <c r="C51" s="102"/>
      <c r="D51" s="103"/>
    </row>
    <row r="52" spans="3:4">
      <c r="C52" s="102"/>
      <c r="D52" s="103"/>
    </row>
    <row r="53" spans="3:4">
      <c r="C53" s="102"/>
      <c r="D53" s="103"/>
    </row>
    <row r="54" spans="3:4">
      <c r="C54" s="102"/>
      <c r="D54" s="103"/>
    </row>
    <row r="55" spans="3:4">
      <c r="C55" s="102"/>
      <c r="D55" s="103"/>
    </row>
    <row r="56" spans="3:4">
      <c r="C56" s="102"/>
      <c r="D56" s="103"/>
    </row>
    <row r="57" spans="3:4">
      <c r="C57" s="102"/>
      <c r="D57" s="103"/>
    </row>
    <row r="58" spans="3:4">
      <c r="C58" s="102"/>
      <c r="D58" s="103"/>
    </row>
    <row r="59" spans="3:4">
      <c r="C59" s="102"/>
      <c r="D59" s="103"/>
    </row>
    <row r="60" spans="3:4">
      <c r="C60" s="102"/>
      <c r="D60" s="103"/>
    </row>
    <row r="61" spans="3:4">
      <c r="C61" s="102"/>
      <c r="D61" s="103"/>
    </row>
    <row r="62" spans="3:4">
      <c r="C62" s="102"/>
      <c r="D62" s="103"/>
    </row>
    <row r="63" spans="3:4">
      <c r="C63" s="102"/>
      <c r="D63" s="103"/>
    </row>
    <row r="64" spans="3:4">
      <c r="C64" s="102"/>
      <c r="D64" s="103"/>
    </row>
    <row r="65" spans="3:4">
      <c r="C65" s="102"/>
      <c r="D65" s="103"/>
    </row>
    <row r="66" spans="3:4">
      <c r="C66" s="102"/>
      <c r="D66" s="103"/>
    </row>
    <row r="67" spans="3:4">
      <c r="C67" s="102"/>
      <c r="D67" s="103"/>
    </row>
    <row r="68" spans="3:4">
      <c r="C68" s="102"/>
      <c r="D68" s="103"/>
    </row>
    <row r="69" spans="3:4">
      <c r="C69" s="102"/>
      <c r="D69" s="103"/>
    </row>
    <row r="70" spans="3:4">
      <c r="C70" s="102"/>
      <c r="D70" s="103"/>
    </row>
    <row r="71" spans="3:4">
      <c r="C71" s="102"/>
      <c r="D71" s="103"/>
    </row>
    <row r="72" spans="3:4">
      <c r="C72" s="102"/>
      <c r="D72" s="103"/>
    </row>
    <row r="73" spans="3:4">
      <c r="C73" s="102"/>
      <c r="D73" s="103"/>
    </row>
    <row r="74" spans="3:4">
      <c r="C74" s="102"/>
      <c r="D74" s="103"/>
    </row>
    <row r="75" spans="3:4">
      <c r="C75" s="102"/>
      <c r="D75" s="103"/>
    </row>
    <row r="76" spans="3:4">
      <c r="C76" s="102"/>
      <c r="D76" s="103"/>
    </row>
    <row r="77" spans="3:4">
      <c r="C77" s="102"/>
      <c r="D77" s="103"/>
    </row>
    <row r="78" spans="3:4">
      <c r="C78" s="102"/>
      <c r="D78" s="103"/>
    </row>
    <row r="79" spans="3:4">
      <c r="C79" s="102"/>
      <c r="D79" s="103"/>
    </row>
    <row r="80" spans="3:4">
      <c r="C80" s="102"/>
      <c r="D80" s="103"/>
    </row>
    <row r="81" spans="3:4">
      <c r="C81" s="102"/>
      <c r="D81" s="103"/>
    </row>
    <row r="82" spans="3:4">
      <c r="C82" s="102"/>
      <c r="D82" s="103"/>
    </row>
    <row r="83" spans="3:4">
      <c r="C83" s="102"/>
      <c r="D83" s="103"/>
    </row>
    <row r="84" spans="3:4">
      <c r="C84" s="102"/>
      <c r="D84" s="103"/>
    </row>
    <row r="85" spans="3:4">
      <c r="C85" s="102"/>
      <c r="D85" s="103"/>
    </row>
    <row r="88" spans="3:4">
      <c r="C88" s="102"/>
    </row>
  </sheetData>
  <autoFilter ref="A6:H36"/>
  <mergeCells count="3">
    <mergeCell ref="A8:H8"/>
    <mergeCell ref="A13:H13"/>
    <mergeCell ref="B23:G23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activeCell="B27" sqref="B27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61</v>
      </c>
    </row>
    <row r="3" spans="1:5" ht="15.75">
      <c r="C3" s="2" t="s">
        <v>24</v>
      </c>
    </row>
    <row r="5" spans="1:5" ht="15.75" thickBot="1"/>
    <row r="6" spans="1:5" ht="79.5" thickBot="1">
      <c r="A6" s="11" t="s">
        <v>2</v>
      </c>
      <c r="B6" s="12" t="s">
        <v>20</v>
      </c>
      <c r="C6" s="12" t="s">
        <v>21</v>
      </c>
      <c r="D6" s="12" t="s">
        <v>22</v>
      </c>
      <c r="E6" s="12" t="s">
        <v>23</v>
      </c>
    </row>
    <row r="7" spans="1:5" ht="16.5" thickBot="1">
      <c r="A7" s="13">
        <v>1</v>
      </c>
      <c r="B7" s="14">
        <v>2</v>
      </c>
      <c r="C7" s="13">
        <v>3</v>
      </c>
      <c r="D7" s="14">
        <v>4</v>
      </c>
      <c r="E7" s="13">
        <v>5</v>
      </c>
    </row>
    <row r="8" spans="1:5">
      <c r="A8" s="6"/>
      <c r="B8" s="9" t="s">
        <v>42</v>
      </c>
      <c r="C8" s="9" t="s">
        <v>42</v>
      </c>
      <c r="D8" s="9" t="s">
        <v>42</v>
      </c>
      <c r="E8" s="9" t="s">
        <v>42</v>
      </c>
    </row>
    <row r="9" spans="1:5">
      <c r="A9" s="4"/>
      <c r="B9" s="9" t="s">
        <v>42</v>
      </c>
      <c r="C9" s="9" t="s">
        <v>42</v>
      </c>
      <c r="D9" s="9" t="s">
        <v>42</v>
      </c>
      <c r="E9" s="9" t="s">
        <v>42</v>
      </c>
    </row>
    <row r="10" spans="1:5" ht="15.75">
      <c r="A10" s="4"/>
      <c r="B10" s="15" t="s">
        <v>18</v>
      </c>
      <c r="C10" s="9" t="s">
        <v>42</v>
      </c>
      <c r="D10" s="9" t="s">
        <v>42</v>
      </c>
      <c r="E10" s="9" t="s">
        <v>42</v>
      </c>
    </row>
    <row r="14" spans="1:5">
      <c r="B14" s="44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activeCell="B17" sqref="B17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62</v>
      </c>
    </row>
    <row r="3" spans="1:4" ht="15.75">
      <c r="C3" s="2" t="s">
        <v>28</v>
      </c>
    </row>
    <row r="4" spans="1:4" ht="15.75">
      <c r="C4" s="2" t="s">
        <v>24</v>
      </c>
    </row>
    <row r="5" spans="1:4" ht="16.5" thickBot="1">
      <c r="C5" s="2"/>
    </row>
    <row r="6" spans="1:4" ht="48" thickBot="1">
      <c r="A6" s="16" t="s">
        <v>2</v>
      </c>
      <c r="B6" s="17" t="s">
        <v>25</v>
      </c>
      <c r="C6" s="17" t="s">
        <v>26</v>
      </c>
      <c r="D6" s="17" t="s">
        <v>27</v>
      </c>
    </row>
    <row r="7" spans="1:4" ht="16.5" thickBot="1">
      <c r="A7" s="18">
        <v>1</v>
      </c>
      <c r="B7" s="19">
        <v>2</v>
      </c>
      <c r="C7" s="16">
        <v>3</v>
      </c>
      <c r="D7" s="16">
        <v>4</v>
      </c>
    </row>
    <row r="8" spans="1:4">
      <c r="A8" s="3"/>
      <c r="B8" s="9" t="s">
        <v>42</v>
      </c>
      <c r="C8" s="9" t="s">
        <v>42</v>
      </c>
      <c r="D8" s="9" t="s">
        <v>42</v>
      </c>
    </row>
    <row r="9" spans="1:4">
      <c r="A9" s="1"/>
      <c r="B9" s="9" t="s">
        <v>42</v>
      </c>
      <c r="C9" s="9" t="s">
        <v>42</v>
      </c>
      <c r="D9" s="9" t="s">
        <v>42</v>
      </c>
    </row>
    <row r="10" spans="1:4">
      <c r="A10" s="4"/>
      <c r="B10" s="5" t="s">
        <v>18</v>
      </c>
      <c r="C10" s="9" t="s">
        <v>42</v>
      </c>
      <c r="D10" s="9" t="s">
        <v>42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WhiteSpace="0" view="pageLayout" topLeftCell="B1" zoomScale="120" zoomScaleNormal="120" zoomScalePageLayoutView="120" workbookViewId="0">
      <selection activeCell="G16" sqref="G16"/>
    </sheetView>
  </sheetViews>
  <sheetFormatPr defaultColWidth="9.140625"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22.85546875" style="7" customWidth="1"/>
    <col min="6" max="6" width="14.42578125" style="7" customWidth="1"/>
    <col min="7" max="7" width="14.7109375" style="7" customWidth="1"/>
    <col min="8" max="8" width="12.1406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0" ht="15.75">
      <c r="E1" s="8" t="s">
        <v>32</v>
      </c>
    </row>
    <row r="2" spans="1:10" ht="15.75">
      <c r="A2" s="37"/>
      <c r="B2" s="37"/>
      <c r="C2" s="37"/>
      <c r="D2" s="37"/>
      <c r="E2" s="8" t="s">
        <v>33</v>
      </c>
      <c r="F2" s="37"/>
      <c r="G2" s="37"/>
      <c r="H2" s="37"/>
      <c r="I2" s="37"/>
      <c r="J2" s="37"/>
    </row>
    <row r="3" spans="1:10" ht="15.75">
      <c r="A3" s="37"/>
      <c r="B3" s="37"/>
      <c r="C3" s="37"/>
      <c r="D3" s="37"/>
      <c r="E3" s="8" t="s">
        <v>34</v>
      </c>
      <c r="F3" s="37"/>
      <c r="G3" s="37"/>
      <c r="H3" s="37"/>
      <c r="I3" s="37"/>
      <c r="J3" s="37"/>
    </row>
    <row r="4" spans="1:10" ht="15.75">
      <c r="A4" s="37"/>
      <c r="B4" s="37"/>
      <c r="C4" s="37"/>
      <c r="D4" s="37"/>
      <c r="E4" s="8" t="s">
        <v>35</v>
      </c>
      <c r="F4" s="37"/>
      <c r="G4" s="37"/>
      <c r="H4" s="37"/>
      <c r="I4" s="37"/>
      <c r="J4" s="37"/>
    </row>
    <row r="5" spans="1:10" ht="16.5" thickBot="1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ht="150.75" thickBot="1">
      <c r="A6" s="48" t="s">
        <v>2</v>
      </c>
      <c r="B6" s="49" t="s">
        <v>30</v>
      </c>
      <c r="C6" s="49" t="s">
        <v>29</v>
      </c>
      <c r="D6" s="49" t="s">
        <v>31</v>
      </c>
      <c r="E6" s="49" t="s">
        <v>68</v>
      </c>
      <c r="F6" s="49" t="s">
        <v>72</v>
      </c>
      <c r="G6" s="49" t="s">
        <v>69</v>
      </c>
      <c r="H6" s="49" t="s">
        <v>70</v>
      </c>
      <c r="I6" s="49" t="s">
        <v>71</v>
      </c>
      <c r="J6" s="49" t="s">
        <v>0</v>
      </c>
    </row>
    <row r="7" spans="1:10" ht="16.5" thickBot="1">
      <c r="A7" s="20">
        <v>1</v>
      </c>
      <c r="B7" s="21">
        <v>2</v>
      </c>
      <c r="C7" s="20">
        <v>3</v>
      </c>
      <c r="D7" s="21">
        <v>4</v>
      </c>
      <c r="E7" s="20">
        <v>5</v>
      </c>
      <c r="F7" s="21">
        <v>6</v>
      </c>
      <c r="G7" s="20">
        <v>7</v>
      </c>
      <c r="H7" s="21">
        <v>8</v>
      </c>
      <c r="I7" s="20">
        <v>9</v>
      </c>
      <c r="J7" s="21">
        <v>10</v>
      </c>
    </row>
    <row r="8" spans="1:10" ht="15.75">
      <c r="A8" s="226" t="s">
        <v>36</v>
      </c>
      <c r="B8" s="227"/>
      <c r="C8" s="227"/>
      <c r="D8" s="227"/>
      <c r="E8" s="227"/>
      <c r="F8" s="227"/>
      <c r="G8" s="227"/>
      <c r="H8" s="227"/>
      <c r="I8" s="227"/>
      <c r="J8" s="228"/>
    </row>
    <row r="9" spans="1:10" ht="15.75">
      <c r="A9" s="10"/>
      <c r="B9" s="23"/>
      <c r="C9" s="22"/>
      <c r="D9" s="38"/>
      <c r="E9" s="22"/>
      <c r="F9" s="22"/>
      <c r="G9" s="22"/>
      <c r="H9" s="23"/>
      <c r="I9" s="23"/>
      <c r="J9" s="23"/>
    </row>
    <row r="10" spans="1:10" ht="15.75">
      <c r="A10" s="10"/>
      <c r="B10" s="23"/>
      <c r="C10" s="22"/>
      <c r="D10" s="38"/>
      <c r="E10" s="22"/>
      <c r="F10" s="22"/>
      <c r="G10" s="22"/>
      <c r="H10" s="22"/>
      <c r="I10" s="22"/>
      <c r="J10" s="22"/>
    </row>
    <row r="11" spans="1:10" ht="15.75">
      <c r="A11" s="24"/>
      <c r="B11" s="25" t="s">
        <v>18</v>
      </c>
      <c r="C11" s="24"/>
      <c r="D11" s="24"/>
      <c r="E11" s="22"/>
      <c r="F11" s="22"/>
      <c r="G11" s="22"/>
      <c r="H11" s="47"/>
      <c r="I11" s="47"/>
      <c r="J11" s="47"/>
    </row>
    <row r="12" spans="1:10" ht="15.75">
      <c r="A12" s="26"/>
      <c r="B12" s="27"/>
      <c r="C12" s="26"/>
      <c r="D12" s="26"/>
      <c r="E12" s="28"/>
      <c r="F12" s="28"/>
      <c r="G12" s="28"/>
      <c r="H12" s="29"/>
      <c r="I12" s="29"/>
      <c r="J12" s="29"/>
    </row>
    <row r="13" spans="1:10" ht="15.75">
      <c r="A13" s="229" t="s">
        <v>37</v>
      </c>
      <c r="B13" s="229"/>
      <c r="C13" s="229"/>
      <c r="D13" s="229"/>
      <c r="E13" s="229"/>
      <c r="F13" s="229"/>
      <c r="G13" s="229"/>
      <c r="H13" s="229"/>
      <c r="I13" s="229"/>
      <c r="J13" s="229"/>
    </row>
    <row r="14" spans="1:10" ht="15.75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78.75">
      <c r="A15" s="10"/>
      <c r="B15" s="23" t="s">
        <v>267</v>
      </c>
      <c r="C15" s="23" t="s">
        <v>293</v>
      </c>
      <c r="D15" s="38" t="s">
        <v>294</v>
      </c>
      <c r="E15" s="22" t="s">
        <v>296</v>
      </c>
      <c r="F15" s="22"/>
      <c r="G15" s="24"/>
      <c r="H15" s="51">
        <v>5767955.54</v>
      </c>
      <c r="I15" s="52">
        <v>321813.69</v>
      </c>
      <c r="J15" s="46">
        <v>3</v>
      </c>
    </row>
    <row r="16" spans="1:10" ht="46.9" customHeight="1">
      <c r="A16" s="10"/>
      <c r="B16" s="23" t="s">
        <v>292</v>
      </c>
      <c r="C16" s="23" t="s">
        <v>293</v>
      </c>
      <c r="D16" s="38" t="s">
        <v>295</v>
      </c>
      <c r="E16" s="22"/>
      <c r="F16" s="22"/>
      <c r="G16" s="24"/>
      <c r="H16" s="46"/>
      <c r="I16" s="46"/>
      <c r="J16" s="46">
        <v>1</v>
      </c>
    </row>
    <row r="17" spans="1:10" ht="15.75">
      <c r="A17" s="39"/>
      <c r="B17" s="25" t="s">
        <v>18</v>
      </c>
      <c r="C17" s="39"/>
      <c r="D17" s="39"/>
      <c r="E17" s="39"/>
      <c r="F17" s="39"/>
      <c r="G17" s="39"/>
      <c r="H17" s="53">
        <f>SUM(H15:H16)</f>
        <v>5767955.54</v>
      </c>
      <c r="I17" s="54">
        <f>SUM(I15:I16)</f>
        <v>321813.69</v>
      </c>
      <c r="J17" s="50">
        <f>SUM(J15:J16)</f>
        <v>4</v>
      </c>
    </row>
    <row r="18" spans="1:10" ht="15.75">
      <c r="A18" s="40"/>
      <c r="B18" s="32"/>
      <c r="C18" s="41"/>
      <c r="D18" s="41"/>
      <c r="E18" s="41"/>
      <c r="F18" s="41"/>
      <c r="G18" s="41"/>
      <c r="H18" s="33"/>
      <c r="I18" s="33"/>
      <c r="J18" s="34"/>
    </row>
    <row r="19" spans="1:10" ht="45" customHeight="1">
      <c r="A19" s="230" t="s">
        <v>38</v>
      </c>
      <c r="B19" s="231"/>
      <c r="C19" s="231"/>
      <c r="D19" s="231"/>
      <c r="E19" s="231"/>
      <c r="F19" s="231"/>
      <c r="G19" s="231"/>
      <c r="H19" s="231"/>
      <c r="I19" s="231"/>
      <c r="J19" s="232"/>
    </row>
    <row r="20" spans="1:10" ht="15.75">
      <c r="A20" s="39"/>
      <c r="B20" s="42" t="s">
        <v>42</v>
      </c>
      <c r="C20" s="42" t="s">
        <v>42</v>
      </c>
      <c r="D20" s="42" t="s">
        <v>42</v>
      </c>
      <c r="E20" s="42" t="s">
        <v>42</v>
      </c>
      <c r="F20" s="42" t="s">
        <v>42</v>
      </c>
      <c r="G20" s="42" t="s">
        <v>42</v>
      </c>
      <c r="H20" s="42" t="s">
        <v>42</v>
      </c>
      <c r="I20" s="42" t="s">
        <v>42</v>
      </c>
      <c r="J20" s="42" t="s">
        <v>42</v>
      </c>
    </row>
    <row r="21" spans="1:10" ht="15.75">
      <c r="A21" s="39"/>
      <c r="B21" s="25" t="s">
        <v>18</v>
      </c>
      <c r="C21" s="39"/>
      <c r="D21" s="39"/>
      <c r="E21" s="39"/>
      <c r="F21" s="39"/>
      <c r="G21" s="39"/>
      <c r="H21" s="30"/>
      <c r="I21" s="30"/>
      <c r="J21" s="30"/>
    </row>
    <row r="22" spans="1:10" ht="15.75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5.75">
      <c r="A23" s="35"/>
      <c r="B23" s="36" t="s">
        <v>39</v>
      </c>
      <c r="C23" s="35"/>
      <c r="D23" s="35"/>
      <c r="E23" s="35"/>
      <c r="F23" s="35"/>
      <c r="G23" s="35"/>
      <c r="H23" s="53">
        <f>H17</f>
        <v>5767955.54</v>
      </c>
      <c r="I23" s="54">
        <f>I17</f>
        <v>321813.69</v>
      </c>
      <c r="J23" s="31"/>
    </row>
    <row r="25" spans="1:10">
      <c r="H25" s="43"/>
    </row>
  </sheetData>
  <mergeCells count="3">
    <mergeCell ref="A8:J8"/>
    <mergeCell ref="A13:J13"/>
    <mergeCell ref="A19:J19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6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Y45"/>
  <sheetViews>
    <sheetView workbookViewId="0">
      <selection activeCell="L17" sqref="L17"/>
    </sheetView>
  </sheetViews>
  <sheetFormatPr defaultRowHeight="15"/>
  <cols>
    <col min="1" max="1" width="3.5703125" customWidth="1"/>
    <col min="2" max="2" width="12.7109375" customWidth="1"/>
    <col min="3" max="3" width="5.5703125" customWidth="1"/>
    <col min="4" max="4" width="5.7109375" customWidth="1"/>
    <col min="5" max="5" width="6.5703125" customWidth="1"/>
    <col min="6" max="6" width="5.5703125" customWidth="1"/>
    <col min="7" max="7" width="5.7109375" customWidth="1"/>
    <col min="8" max="8" width="6.28515625" customWidth="1"/>
    <col min="9" max="9" width="8.5703125" customWidth="1"/>
    <col min="10" max="10" width="10.85546875" customWidth="1"/>
    <col min="11" max="11" width="10.7109375" customWidth="1"/>
    <col min="12" max="12" width="11.42578125" customWidth="1"/>
    <col min="13" max="13" width="11.28515625" customWidth="1"/>
    <col min="14" max="14" width="10.7109375" customWidth="1"/>
    <col min="15" max="15" width="10.140625" customWidth="1"/>
    <col min="16" max="16" width="10.28515625" customWidth="1"/>
    <col min="17" max="17" width="10.42578125" customWidth="1"/>
    <col min="18" max="18" width="12.28515625" style="55" customWidth="1"/>
    <col min="19" max="19" width="10.140625" style="55" customWidth="1"/>
    <col min="20" max="20" width="10.28515625" customWidth="1"/>
    <col min="21" max="21" width="10.140625" bestFit="1" customWidth="1"/>
    <col min="22" max="22" width="13.28515625" customWidth="1"/>
    <col min="23" max="23" width="10.28515625" customWidth="1"/>
    <col min="24" max="24" width="11.28515625" customWidth="1"/>
    <col min="25" max="25" width="10.28515625" customWidth="1"/>
  </cols>
  <sheetData>
    <row r="1" spans="1:25">
      <c r="T1" t="s">
        <v>297</v>
      </c>
    </row>
    <row r="3" spans="1:25">
      <c r="Y3" t="s">
        <v>298</v>
      </c>
    </row>
    <row r="4" spans="1:25" ht="17.45" customHeight="1">
      <c r="A4" s="235" t="s">
        <v>299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</row>
    <row r="5" spans="1:25" ht="17.45" customHeight="1">
      <c r="A5" s="235" t="s">
        <v>300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</row>
    <row r="6" spans="1:25" ht="21" customHeight="1">
      <c r="A6" s="235" t="s">
        <v>321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</row>
    <row r="7" spans="1:25" ht="18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">
      <c r="A8" s="233" t="s">
        <v>2</v>
      </c>
      <c r="B8" s="233" t="s">
        <v>301</v>
      </c>
      <c r="C8" s="233" t="s">
        <v>302</v>
      </c>
      <c r="D8" s="233"/>
      <c r="E8" s="233"/>
      <c r="F8" s="233" t="s">
        <v>303</v>
      </c>
      <c r="G8" s="233"/>
      <c r="H8" s="233"/>
      <c r="I8" s="233"/>
      <c r="J8" s="233" t="s">
        <v>304</v>
      </c>
      <c r="K8" s="233"/>
      <c r="L8" s="233"/>
      <c r="M8" s="233"/>
      <c r="N8" s="233"/>
      <c r="O8" s="233"/>
      <c r="P8" s="233"/>
      <c r="Q8" s="233"/>
      <c r="R8" s="233" t="s">
        <v>305</v>
      </c>
      <c r="S8" s="233"/>
      <c r="T8" s="233"/>
      <c r="U8" s="233"/>
      <c r="V8" s="233"/>
      <c r="W8" s="233"/>
      <c r="X8" s="233"/>
      <c r="Y8" s="233"/>
    </row>
    <row r="9" spans="1:25">
      <c r="A9" s="233"/>
      <c r="B9" s="233"/>
      <c r="C9" s="233"/>
      <c r="D9" s="233"/>
      <c r="E9" s="233"/>
      <c r="F9" s="233"/>
      <c r="G9" s="233"/>
      <c r="H9" s="233"/>
      <c r="I9" s="233"/>
      <c r="J9" s="233" t="s">
        <v>306</v>
      </c>
      <c r="K9" s="233"/>
      <c r="L9" s="233"/>
      <c r="M9" s="233"/>
      <c r="N9" s="233"/>
      <c r="O9" s="233"/>
      <c r="P9" s="233"/>
      <c r="Q9" s="233"/>
      <c r="R9" s="233" t="s">
        <v>306</v>
      </c>
      <c r="S9" s="233"/>
      <c r="T9" s="233"/>
      <c r="U9" s="233"/>
      <c r="V9" s="233"/>
      <c r="W9" s="233"/>
      <c r="X9" s="233"/>
      <c r="Y9" s="233"/>
    </row>
    <row r="10" spans="1:25" ht="24" customHeight="1">
      <c r="A10" s="233"/>
      <c r="B10" s="233"/>
      <c r="C10" s="233"/>
      <c r="D10" s="233"/>
      <c r="E10" s="233"/>
      <c r="F10" s="234" t="s">
        <v>307</v>
      </c>
      <c r="G10" s="234"/>
      <c r="H10" s="233" t="s">
        <v>308</v>
      </c>
      <c r="I10" s="233"/>
      <c r="J10" s="233" t="s">
        <v>309</v>
      </c>
      <c r="K10" s="233"/>
      <c r="L10" s="233"/>
      <c r="M10" s="233"/>
      <c r="N10" s="233" t="s">
        <v>310</v>
      </c>
      <c r="O10" s="233"/>
      <c r="P10" s="233"/>
      <c r="Q10" s="233"/>
      <c r="R10" s="233" t="s">
        <v>309</v>
      </c>
      <c r="S10" s="233"/>
      <c r="T10" s="233"/>
      <c r="U10" s="233"/>
      <c r="V10" s="233" t="s">
        <v>310</v>
      </c>
      <c r="W10" s="233"/>
      <c r="X10" s="233"/>
      <c r="Y10" s="233"/>
    </row>
    <row r="11" spans="1:25" ht="12.75" customHeight="1">
      <c r="A11" s="233"/>
      <c r="B11" s="233"/>
      <c r="C11" s="233" t="s">
        <v>311</v>
      </c>
      <c r="D11" s="233" t="s">
        <v>312</v>
      </c>
      <c r="E11" s="233" t="s">
        <v>313</v>
      </c>
      <c r="F11" s="234" t="s">
        <v>314</v>
      </c>
      <c r="G11" s="234" t="s">
        <v>315</v>
      </c>
      <c r="H11" s="234" t="s">
        <v>314</v>
      </c>
      <c r="I11" s="233" t="s">
        <v>316</v>
      </c>
      <c r="J11" s="234" t="s">
        <v>19</v>
      </c>
      <c r="K11" s="233" t="s">
        <v>317</v>
      </c>
      <c r="L11" s="233"/>
      <c r="M11" s="233" t="s">
        <v>318</v>
      </c>
      <c r="N11" s="234" t="s">
        <v>19</v>
      </c>
      <c r="O11" s="233" t="s">
        <v>317</v>
      </c>
      <c r="P11" s="233"/>
      <c r="Q11" s="233" t="s">
        <v>318</v>
      </c>
      <c r="R11" s="234" t="s">
        <v>19</v>
      </c>
      <c r="S11" s="233" t="s">
        <v>317</v>
      </c>
      <c r="T11" s="233"/>
      <c r="U11" s="233" t="s">
        <v>318</v>
      </c>
      <c r="V11" s="234" t="s">
        <v>19</v>
      </c>
      <c r="W11" s="233" t="s">
        <v>317</v>
      </c>
      <c r="X11" s="233"/>
      <c r="Y11" s="233" t="s">
        <v>318</v>
      </c>
    </row>
    <row r="12" spans="1:25">
      <c r="A12" s="233"/>
      <c r="B12" s="233"/>
      <c r="C12" s="233"/>
      <c r="D12" s="233"/>
      <c r="E12" s="233"/>
      <c r="F12" s="234"/>
      <c r="G12" s="234"/>
      <c r="H12" s="234"/>
      <c r="I12" s="233"/>
      <c r="J12" s="234"/>
      <c r="K12" s="233"/>
      <c r="L12" s="233"/>
      <c r="M12" s="233"/>
      <c r="N12" s="234"/>
      <c r="O12" s="233"/>
      <c r="P12" s="233"/>
      <c r="Q12" s="233"/>
      <c r="R12" s="234"/>
      <c r="S12" s="233"/>
      <c r="T12" s="233"/>
      <c r="U12" s="233"/>
      <c r="V12" s="234"/>
      <c r="W12" s="233"/>
      <c r="X12" s="233"/>
      <c r="Y12" s="233"/>
    </row>
    <row r="13" spans="1:25">
      <c r="A13" s="233"/>
      <c r="B13" s="233"/>
      <c r="C13" s="233"/>
      <c r="D13" s="233"/>
      <c r="E13" s="233"/>
      <c r="F13" s="234"/>
      <c r="G13" s="234"/>
      <c r="H13" s="234"/>
      <c r="I13" s="233"/>
      <c r="J13" s="234"/>
      <c r="K13" s="233" t="s">
        <v>314</v>
      </c>
      <c r="L13" s="57" t="s">
        <v>319</v>
      </c>
      <c r="M13" s="233"/>
      <c r="N13" s="234"/>
      <c r="O13" s="233" t="s">
        <v>314</v>
      </c>
      <c r="P13" s="57" t="s">
        <v>319</v>
      </c>
      <c r="Q13" s="233"/>
      <c r="R13" s="234"/>
      <c r="S13" s="233" t="s">
        <v>314</v>
      </c>
      <c r="T13" s="57" t="s">
        <v>319</v>
      </c>
      <c r="U13" s="233"/>
      <c r="V13" s="234"/>
      <c r="W13" s="233" t="s">
        <v>314</v>
      </c>
      <c r="X13" s="57" t="s">
        <v>319</v>
      </c>
      <c r="Y13" s="233"/>
    </row>
    <row r="14" spans="1:25" ht="49.15" customHeight="1">
      <c r="A14" s="233"/>
      <c r="B14" s="233"/>
      <c r="C14" s="233"/>
      <c r="D14" s="233"/>
      <c r="E14" s="233"/>
      <c r="F14" s="234"/>
      <c r="G14" s="234"/>
      <c r="H14" s="234"/>
      <c r="I14" s="233"/>
      <c r="J14" s="234"/>
      <c r="K14" s="233"/>
      <c r="L14" s="57" t="s">
        <v>320</v>
      </c>
      <c r="M14" s="233"/>
      <c r="N14" s="234"/>
      <c r="O14" s="233"/>
      <c r="P14" s="57" t="s">
        <v>320</v>
      </c>
      <c r="Q14" s="233"/>
      <c r="R14" s="234"/>
      <c r="S14" s="233"/>
      <c r="T14" s="57" t="s">
        <v>320</v>
      </c>
      <c r="U14" s="233"/>
      <c r="V14" s="234"/>
      <c r="W14" s="233"/>
      <c r="X14" s="57" t="s">
        <v>320</v>
      </c>
      <c r="Y14" s="233"/>
    </row>
    <row r="15" spans="1:25">
      <c r="A15" s="57">
        <v>1</v>
      </c>
      <c r="B15" s="57">
        <v>2</v>
      </c>
      <c r="C15" s="57">
        <v>3</v>
      </c>
      <c r="D15" s="57">
        <v>4</v>
      </c>
      <c r="E15" s="57">
        <v>5</v>
      </c>
      <c r="F15" s="58">
        <v>6</v>
      </c>
      <c r="G15" s="58">
        <v>7</v>
      </c>
      <c r="H15" s="58">
        <v>8</v>
      </c>
      <c r="I15" s="57">
        <v>9</v>
      </c>
      <c r="J15" s="58">
        <v>10</v>
      </c>
      <c r="K15" s="57">
        <v>11</v>
      </c>
      <c r="L15" s="57">
        <v>12</v>
      </c>
      <c r="M15" s="57">
        <v>13</v>
      </c>
      <c r="N15" s="58">
        <v>14</v>
      </c>
      <c r="O15" s="57">
        <v>15</v>
      </c>
      <c r="P15" s="57">
        <v>16</v>
      </c>
      <c r="Q15" s="57">
        <v>17</v>
      </c>
      <c r="R15" s="58">
        <v>10</v>
      </c>
      <c r="S15" s="57">
        <v>11</v>
      </c>
      <c r="T15" s="57">
        <v>12</v>
      </c>
      <c r="U15" s="57">
        <v>13</v>
      </c>
      <c r="V15" s="58">
        <v>14</v>
      </c>
      <c r="W15" s="57">
        <v>15</v>
      </c>
      <c r="X15" s="57">
        <v>16</v>
      </c>
      <c r="Y15" s="57">
        <v>17</v>
      </c>
    </row>
    <row r="16" spans="1:25" s="63" customFormat="1" ht="12.95" customHeight="1">
      <c r="A16" s="59"/>
      <c r="B16" s="60"/>
      <c r="C16" s="61"/>
      <c r="D16" s="61"/>
      <c r="E16" s="61"/>
      <c r="F16" s="61"/>
      <c r="G16" s="61"/>
      <c r="H16" s="61"/>
      <c r="I16" s="61"/>
      <c r="J16" s="62"/>
      <c r="K16" s="62"/>
      <c r="L16" s="62"/>
      <c r="M16" s="62"/>
      <c r="N16" s="61"/>
      <c r="O16" s="61"/>
      <c r="P16" s="62"/>
      <c r="Q16" s="61"/>
      <c r="R16" s="62"/>
      <c r="S16" s="62"/>
      <c r="T16" s="62"/>
      <c r="U16" s="62"/>
      <c r="V16" s="61"/>
      <c r="W16" s="61"/>
      <c r="X16" s="61"/>
      <c r="Y16" s="61"/>
    </row>
    <row r="17" spans="1:25" s="55" customFormat="1" ht="49.15" customHeight="1">
      <c r="A17" s="64"/>
      <c r="B17" s="64" t="s">
        <v>267</v>
      </c>
      <c r="C17" s="65"/>
      <c r="D17" s="76">
        <v>2</v>
      </c>
      <c r="E17" s="65"/>
      <c r="F17" s="76">
        <v>10</v>
      </c>
      <c r="G17" s="76">
        <v>3</v>
      </c>
      <c r="H17" s="76">
        <v>2751.9</v>
      </c>
      <c r="I17" s="76">
        <v>120.7</v>
      </c>
      <c r="J17" s="81">
        <f>K17+M17</f>
        <v>20406184.809999999</v>
      </c>
      <c r="K17" s="80">
        <v>9596851.2699999996</v>
      </c>
      <c r="L17" s="80">
        <v>1467613.86</v>
      </c>
      <c r="M17" s="80">
        <v>10809333.539999999</v>
      </c>
      <c r="N17" s="81">
        <f>O17+Q17</f>
        <v>14638229.27</v>
      </c>
      <c r="O17" s="80">
        <v>9596851.2699999996</v>
      </c>
      <c r="P17" s="80">
        <v>1467613.86</v>
      </c>
      <c r="Q17" s="80">
        <v>5041378</v>
      </c>
      <c r="R17" s="81">
        <v>9962750.4000000004</v>
      </c>
      <c r="S17" s="80">
        <v>6182415.71</v>
      </c>
      <c r="T17" s="80">
        <f>Лист1!F33</f>
        <v>1467613.86</v>
      </c>
      <c r="U17" s="80">
        <v>3780334.69</v>
      </c>
      <c r="V17" s="81">
        <f>W17+Y17</f>
        <v>9640936.7100000009</v>
      </c>
      <c r="W17" s="80">
        <v>6182415.71</v>
      </c>
      <c r="X17" s="80">
        <v>1467613.86</v>
      </c>
      <c r="Y17" s="80">
        <v>3458521</v>
      </c>
    </row>
    <row r="18" spans="1:25" s="55" customFormat="1" ht="45" customHeight="1">
      <c r="A18" s="64"/>
      <c r="B18" s="64"/>
      <c r="C18" s="76"/>
      <c r="D18" s="76"/>
      <c r="E18" s="76"/>
      <c r="F18" s="76"/>
      <c r="G18" s="76"/>
      <c r="H18" s="77"/>
      <c r="I18" s="77"/>
      <c r="J18" s="78"/>
      <c r="K18" s="79"/>
      <c r="L18" s="80"/>
      <c r="M18" s="79"/>
      <c r="N18" s="78"/>
      <c r="O18" s="79"/>
      <c r="P18" s="79"/>
      <c r="Q18" s="79"/>
      <c r="R18" s="78"/>
      <c r="S18" s="79"/>
      <c r="T18" s="79"/>
      <c r="U18" s="79"/>
      <c r="V18" s="81"/>
      <c r="W18" s="79"/>
      <c r="X18" s="79"/>
      <c r="Y18" s="79"/>
    </row>
    <row r="19" spans="1:25" s="66" customFormat="1">
      <c r="B19" s="67"/>
      <c r="C19" s="68"/>
      <c r="D19" s="68"/>
      <c r="E19" s="68"/>
      <c r="F19" s="68"/>
      <c r="G19" s="68"/>
      <c r="H19" s="68"/>
      <c r="I19" s="68"/>
      <c r="J19" s="69"/>
      <c r="K19" s="70"/>
      <c r="L19" s="71"/>
      <c r="M19" s="70"/>
      <c r="N19" s="70"/>
      <c r="O19" s="70"/>
      <c r="P19" s="70"/>
      <c r="Q19" s="70"/>
      <c r="R19" s="72"/>
      <c r="S19" s="72"/>
      <c r="T19" s="68"/>
    </row>
    <row r="20" spans="1:25" s="66" customFormat="1">
      <c r="B20" s="67"/>
      <c r="C20" s="68"/>
      <c r="D20" s="68"/>
      <c r="E20" s="68"/>
      <c r="F20" s="68"/>
      <c r="G20" s="68"/>
      <c r="H20" s="68"/>
      <c r="I20" s="68"/>
      <c r="J20" s="69"/>
      <c r="K20" s="71"/>
      <c r="L20" s="71"/>
      <c r="M20" s="71"/>
      <c r="N20" s="70"/>
      <c r="O20" s="71"/>
      <c r="P20" s="71"/>
      <c r="Q20" s="71"/>
      <c r="R20" s="72"/>
      <c r="S20" s="72"/>
      <c r="T20" s="68"/>
      <c r="V20" s="82"/>
    </row>
    <row r="21" spans="1:25" s="66" customFormat="1">
      <c r="B21" s="67"/>
      <c r="C21" s="68"/>
      <c r="D21" s="68"/>
      <c r="E21" s="68"/>
      <c r="F21" s="68"/>
      <c r="G21" s="68"/>
      <c r="H21" s="68"/>
      <c r="I21" s="68"/>
      <c r="J21" s="69"/>
      <c r="K21" s="71"/>
      <c r="L21" s="71"/>
      <c r="M21" s="71"/>
      <c r="N21" s="70"/>
      <c r="O21" s="71"/>
      <c r="P21" s="71"/>
      <c r="Q21" s="71"/>
      <c r="R21" s="108"/>
      <c r="S21" s="72"/>
      <c r="T21" s="68"/>
    </row>
    <row r="22" spans="1:25" s="66" customFormat="1">
      <c r="B22" s="67"/>
      <c r="J22" s="110"/>
      <c r="K22" s="71"/>
      <c r="L22" s="71"/>
      <c r="M22" s="71"/>
      <c r="N22" s="70"/>
      <c r="O22" s="71"/>
      <c r="P22" s="71"/>
      <c r="Q22" s="71"/>
      <c r="R22" s="55"/>
      <c r="S22" s="55"/>
      <c r="V22" s="82"/>
    </row>
    <row r="23" spans="1:25" s="66" customFormat="1">
      <c r="B23" s="67"/>
      <c r="J23" s="55"/>
      <c r="K23" s="71"/>
      <c r="L23" s="71"/>
      <c r="M23" s="71"/>
      <c r="N23" s="71"/>
      <c r="O23" s="71"/>
      <c r="P23" s="71"/>
      <c r="Q23" s="71"/>
      <c r="R23" s="55"/>
      <c r="S23" s="55"/>
    </row>
    <row r="24" spans="1:25" s="66" customFormat="1">
      <c r="B24" s="67"/>
      <c r="J24" s="55"/>
      <c r="K24" s="71"/>
      <c r="L24" s="71"/>
      <c r="M24" s="71"/>
      <c r="N24" s="71"/>
      <c r="O24" s="71"/>
      <c r="P24" s="71"/>
      <c r="Q24" s="71"/>
      <c r="R24" s="108"/>
      <c r="S24" s="55"/>
      <c r="V24" s="109"/>
    </row>
    <row r="25" spans="1:25" s="66" customFormat="1">
      <c r="B25" s="67"/>
      <c r="J25" s="55"/>
      <c r="K25" s="71"/>
      <c r="L25" s="71"/>
      <c r="M25" s="71"/>
      <c r="N25" s="71"/>
      <c r="O25" s="71"/>
      <c r="P25" s="71"/>
      <c r="Q25" s="71"/>
      <c r="R25" s="55"/>
      <c r="S25" s="55"/>
      <c r="V25" s="82"/>
    </row>
    <row r="26" spans="1:25" s="66" customFormat="1">
      <c r="B26" s="67"/>
      <c r="J26" s="55"/>
      <c r="K26" s="71"/>
      <c r="L26" s="71"/>
      <c r="M26" s="71"/>
      <c r="N26" s="71"/>
      <c r="O26" s="71"/>
      <c r="P26" s="71"/>
      <c r="Q26" s="71"/>
      <c r="R26" s="55"/>
      <c r="S26" s="55"/>
    </row>
    <row r="27" spans="1:25">
      <c r="B27" s="67"/>
      <c r="J27" s="55"/>
      <c r="K27" s="71"/>
      <c r="L27" s="71"/>
      <c r="M27" s="71"/>
      <c r="N27" s="71"/>
      <c r="O27" s="71"/>
      <c r="P27" s="71"/>
      <c r="Q27" s="71"/>
    </row>
    <row r="28" spans="1:25">
      <c r="B28" s="67"/>
      <c r="J28" s="55"/>
      <c r="K28" s="71"/>
      <c r="L28" s="71"/>
      <c r="M28" s="71"/>
      <c r="N28" s="71"/>
      <c r="O28" s="71"/>
      <c r="P28" s="71"/>
      <c r="Q28" s="71"/>
    </row>
    <row r="29" spans="1:25">
      <c r="B29" s="67"/>
      <c r="J29" s="55"/>
      <c r="K29" s="71"/>
      <c r="L29" s="71"/>
      <c r="M29" s="71"/>
      <c r="N29" s="71"/>
      <c r="O29" s="71"/>
      <c r="P29" s="71"/>
      <c r="Q29" s="71"/>
    </row>
    <row r="30" spans="1:25">
      <c r="B30" s="67"/>
      <c r="J30" s="55"/>
      <c r="K30" s="71"/>
      <c r="L30" s="71"/>
      <c r="M30" s="71"/>
      <c r="N30" s="71"/>
      <c r="O30" s="71"/>
      <c r="P30" s="71"/>
      <c r="Q30" s="71"/>
    </row>
    <row r="31" spans="1:25">
      <c r="B31" s="67"/>
      <c r="J31" s="55"/>
      <c r="K31" s="71"/>
      <c r="L31" s="71"/>
      <c r="M31" s="71"/>
      <c r="N31" s="71"/>
      <c r="O31" s="71"/>
      <c r="P31" s="71"/>
      <c r="Q31" s="71"/>
    </row>
    <row r="32" spans="1:25">
      <c r="B32" s="67"/>
      <c r="J32" s="55"/>
      <c r="K32" s="71"/>
      <c r="L32" s="71"/>
      <c r="M32" s="71"/>
      <c r="N32" s="71"/>
      <c r="O32" s="71"/>
      <c r="P32" s="71"/>
      <c r="Q32" s="71"/>
    </row>
    <row r="33" spans="1:19">
      <c r="B33" s="67"/>
      <c r="J33" s="55"/>
      <c r="K33" s="71"/>
      <c r="L33" s="71"/>
      <c r="M33" s="71"/>
      <c r="N33" s="71"/>
      <c r="O33" s="71"/>
      <c r="P33" s="71"/>
      <c r="Q33" s="71"/>
    </row>
    <row r="34" spans="1:19">
      <c r="B34" s="67"/>
      <c r="J34" s="55"/>
      <c r="K34" s="71"/>
      <c r="L34" s="71"/>
      <c r="M34" s="71"/>
      <c r="N34" s="71"/>
      <c r="O34" s="71"/>
      <c r="P34" s="71"/>
      <c r="Q34" s="71"/>
    </row>
    <row r="35" spans="1:19">
      <c r="B35" s="67"/>
      <c r="J35" s="55"/>
      <c r="K35" s="71"/>
      <c r="L35" s="71"/>
      <c r="M35" s="71"/>
      <c r="N35" s="71"/>
      <c r="O35" s="71"/>
      <c r="P35" s="71"/>
      <c r="Q35" s="71"/>
    </row>
    <row r="36" spans="1:19">
      <c r="B36" s="67"/>
      <c r="J36" s="55"/>
      <c r="K36" s="71"/>
      <c r="L36" s="71"/>
      <c r="M36" s="71"/>
      <c r="N36" s="71"/>
      <c r="O36" s="71"/>
      <c r="P36" s="71"/>
      <c r="Q36" s="71"/>
    </row>
    <row r="37" spans="1:19">
      <c r="B37" s="67"/>
      <c r="J37" s="55"/>
      <c r="K37" s="71"/>
      <c r="L37" s="71"/>
      <c r="M37" s="71"/>
      <c r="N37" s="71"/>
      <c r="O37" s="71"/>
      <c r="P37" s="71"/>
      <c r="Q37" s="71"/>
    </row>
    <row r="38" spans="1:19">
      <c r="B38" s="67"/>
      <c r="J38" s="55"/>
      <c r="K38" s="71"/>
      <c r="L38" s="71"/>
      <c r="M38" s="71"/>
      <c r="N38" s="71"/>
      <c r="O38" s="71"/>
      <c r="P38" s="71"/>
      <c r="Q38" s="71"/>
    </row>
    <row r="39" spans="1:19">
      <c r="B39" s="67"/>
      <c r="J39" s="55"/>
      <c r="K39" s="71"/>
      <c r="L39" s="71"/>
      <c r="M39" s="71"/>
      <c r="N39" s="71"/>
      <c r="O39" s="71"/>
      <c r="P39" s="71"/>
      <c r="Q39" s="71"/>
    </row>
    <row r="40" spans="1:19">
      <c r="B40" s="67"/>
      <c r="J40" s="55"/>
      <c r="K40" s="71"/>
      <c r="L40" s="71"/>
      <c r="M40" s="71"/>
      <c r="N40" s="71"/>
      <c r="O40" s="71"/>
      <c r="P40" s="71"/>
      <c r="Q40" s="71"/>
    </row>
    <row r="41" spans="1:19">
      <c r="B41" s="67"/>
      <c r="J41" s="55"/>
      <c r="K41" s="71"/>
      <c r="L41" s="71"/>
      <c r="M41" s="71"/>
      <c r="N41" s="71"/>
      <c r="O41" s="71"/>
      <c r="P41" s="71"/>
      <c r="Q41" s="71"/>
    </row>
    <row r="42" spans="1:19">
      <c r="B42" s="67"/>
      <c r="J42" s="55"/>
      <c r="K42" s="71"/>
      <c r="L42" s="71"/>
      <c r="M42" s="71"/>
      <c r="N42" s="71"/>
      <c r="O42" s="71"/>
      <c r="P42" s="71"/>
      <c r="Q42" s="71"/>
    </row>
    <row r="43" spans="1:19">
      <c r="A43" s="7"/>
      <c r="B43" s="73"/>
      <c r="C43" s="7"/>
      <c r="D43" s="7"/>
      <c r="E43" s="7"/>
      <c r="F43" s="7"/>
      <c r="G43" s="7"/>
      <c r="H43" s="7"/>
      <c r="I43" s="7"/>
      <c r="J43" s="74"/>
      <c r="K43" s="74"/>
      <c r="L43" s="74"/>
      <c r="M43" s="74"/>
      <c r="N43" s="74"/>
      <c r="O43" s="74"/>
      <c r="P43" s="74"/>
      <c r="Q43" s="74"/>
      <c r="R43" s="75"/>
      <c r="S43" s="75"/>
    </row>
    <row r="44" spans="1:19">
      <c r="J44" s="55"/>
      <c r="K44" s="55"/>
      <c r="L44" s="55"/>
      <c r="M44" s="55"/>
      <c r="N44" s="55"/>
      <c r="O44" s="55"/>
      <c r="P44" s="55"/>
    </row>
    <row r="45" spans="1:19">
      <c r="J45" s="55"/>
      <c r="K45" s="55"/>
      <c r="L45" s="55"/>
      <c r="M45" s="55"/>
      <c r="N45" s="55"/>
      <c r="O45" s="55"/>
      <c r="P45" s="55"/>
    </row>
  </sheetData>
  <mergeCells count="40"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O11:P12"/>
    <mergeCell ref="W13:W14"/>
    <mergeCell ref="Q11:Q14"/>
    <mergeCell ref="R11:R14"/>
    <mergeCell ref="S11:T12"/>
    <mergeCell ref="U11:U14"/>
    <mergeCell ref="V11:V14"/>
    <mergeCell ref="W11:X12"/>
  </mergeCells>
  <pageMargins left="0.19685039370078741" right="0.19685039370078741" top="0.35433070866141736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2022-03-02T08:48:17Z</dcterms:modified>
</cp:coreProperties>
</file>